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astockus\Desktop\"/>
    </mc:Choice>
  </mc:AlternateContent>
  <xr:revisionPtr revIDLastSave="0" documentId="8_{988F37BD-85D5-443D-BB5B-578D4FBEAD6C}" xr6:coauthVersionLast="47" xr6:coauthVersionMax="47" xr10:uidLastSave="{00000000-0000-0000-0000-000000000000}"/>
  <bookViews>
    <workbookView xWindow="-25365" yWindow="1605" windowWidth="21600" windowHeight="11295" xr2:uid="{3824171F-ECE5-41B8-BC54-71A0BEC0B066}"/>
  </bookViews>
  <sheets>
    <sheet name="gende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BD24" i="1" l="1"/>
  <c r="BE24" i="1" s="1"/>
  <c r="BB24" i="1"/>
  <c r="BC24" i="1" s="1"/>
  <c r="AZ24" i="1"/>
  <c r="BA24" i="1" s="1"/>
  <c r="AX24" i="1"/>
  <c r="AY24" i="1" s="1"/>
  <c r="AV24" i="1"/>
  <c r="AW24" i="1" s="1"/>
  <c r="AD24" i="1"/>
  <c r="AE24" i="1" s="1"/>
  <c r="AB24" i="1"/>
  <c r="AC24" i="1" s="1"/>
  <c r="Z24" i="1"/>
  <c r="AA24" i="1" s="1"/>
  <c r="X24" i="1"/>
  <c r="Y24" i="1" s="1"/>
  <c r="V24" i="1"/>
  <c r="W24" i="1" s="1"/>
  <c r="U24" i="1"/>
  <c r="S24" i="1"/>
  <c r="Q24" i="1"/>
  <c r="O24" i="1"/>
  <c r="L24" i="1"/>
  <c r="M24" i="1" s="1"/>
  <c r="J24" i="1"/>
  <c r="K24" i="1" s="1"/>
  <c r="H24" i="1"/>
  <c r="I24" i="1" s="1"/>
  <c r="G24" i="1"/>
  <c r="E24" i="1"/>
  <c r="BE23" i="1"/>
  <c r="BC23" i="1"/>
  <c r="BA23" i="1"/>
  <c r="AY23" i="1"/>
  <c r="AW23" i="1"/>
  <c r="AE23" i="1"/>
  <c r="AC23" i="1"/>
  <c r="AA23" i="1"/>
  <c r="Y23" i="1"/>
  <c r="W23" i="1"/>
  <c r="U23" i="1"/>
  <c r="S23" i="1"/>
  <c r="Q23" i="1"/>
  <c r="O23" i="1"/>
  <c r="M23" i="1"/>
  <c r="K23" i="1"/>
  <c r="I23" i="1"/>
  <c r="G23" i="1"/>
  <c r="E23" i="1"/>
  <c r="BE22" i="1"/>
  <c r="BC22" i="1"/>
  <c r="BA22" i="1"/>
  <c r="AY22" i="1"/>
  <c r="AW22" i="1"/>
  <c r="AT22" i="1"/>
  <c r="AU22" i="1" s="1"/>
  <c r="AE22" i="1"/>
  <c r="AC22" i="1"/>
  <c r="AA22" i="1"/>
  <c r="Y22" i="1"/>
  <c r="W22" i="1"/>
  <c r="U22" i="1"/>
  <c r="S22" i="1"/>
  <c r="Q22" i="1"/>
  <c r="O22" i="1"/>
  <c r="M22" i="1"/>
  <c r="K22" i="1"/>
  <c r="I22" i="1"/>
  <c r="G22" i="1"/>
  <c r="E22" i="1"/>
  <c r="BD19" i="1"/>
  <c r="BE19" i="1" s="1"/>
  <c r="BB19" i="1"/>
  <c r="BC19" i="1" s="1"/>
  <c r="AZ19" i="1"/>
  <c r="BA19" i="1" s="1"/>
  <c r="AX19" i="1"/>
  <c r="AY19" i="1" s="1"/>
  <c r="AR19" i="1"/>
  <c r="AE19" i="1"/>
  <c r="AD19" i="1"/>
  <c r="AB19" i="1"/>
  <c r="AC19" i="1" s="1"/>
  <c r="AA19" i="1"/>
  <c r="Y19" i="1"/>
  <c r="W19" i="1"/>
  <c r="V19" i="1"/>
  <c r="U19" i="1"/>
  <c r="R19" i="1"/>
  <c r="S19" i="1" s="1"/>
  <c r="P19" i="1"/>
  <c r="Q19" i="1" s="1"/>
  <c r="N19" i="1"/>
  <c r="O19" i="1" s="1"/>
  <c r="L19" i="1"/>
  <c r="M19" i="1" s="1"/>
  <c r="J19" i="1"/>
  <c r="H19" i="1"/>
  <c r="I19" i="1" s="1"/>
  <c r="G19" i="1"/>
  <c r="E19" i="1"/>
  <c r="BE18" i="1"/>
  <c r="BC18" i="1"/>
  <c r="BA18" i="1"/>
  <c r="AY18" i="1"/>
  <c r="AV18" i="1"/>
  <c r="AV19" i="1" s="1"/>
  <c r="AW19" i="1" s="1"/>
  <c r="AT18" i="1"/>
  <c r="AT23" i="1" s="1"/>
  <c r="AU23" i="1" s="1"/>
  <c r="AR18" i="1"/>
  <c r="AE18" i="1"/>
  <c r="AC18" i="1"/>
  <c r="AA18" i="1"/>
  <c r="Y18" i="1"/>
  <c r="W18" i="1"/>
  <c r="U18" i="1"/>
  <c r="S18" i="1"/>
  <c r="Q18" i="1"/>
  <c r="O18" i="1"/>
  <c r="M18" i="1"/>
  <c r="K18" i="1"/>
  <c r="I18" i="1"/>
  <c r="G18" i="1"/>
  <c r="E18" i="1"/>
  <c r="BE17" i="1"/>
  <c r="BC17" i="1"/>
  <c r="BA17" i="1"/>
  <c r="AY17" i="1"/>
  <c r="AV17" i="1"/>
  <c r="AW17" i="1" s="1"/>
  <c r="AU17" i="1"/>
  <c r="AT17" i="1"/>
  <c r="AR17" i="1"/>
  <c r="AE17" i="1"/>
  <c r="AC17" i="1"/>
  <c r="AA17" i="1"/>
  <c r="Y17" i="1"/>
  <c r="W17" i="1"/>
  <c r="U17" i="1"/>
  <c r="S17" i="1"/>
  <c r="Q17" i="1"/>
  <c r="O17" i="1"/>
  <c r="M17" i="1"/>
  <c r="K17" i="1"/>
  <c r="I17" i="1"/>
  <c r="G17" i="1"/>
  <c r="E17" i="1"/>
  <c r="BD14" i="1"/>
  <c r="BE14" i="1" s="1"/>
  <c r="BB14" i="1"/>
  <c r="BC14" i="1" s="1"/>
  <c r="AZ14" i="1"/>
  <c r="AX14" i="1"/>
  <c r="AY14" i="1" s="1"/>
  <c r="AV14" i="1"/>
  <c r="AW14" i="1" s="1"/>
  <c r="AT14" i="1"/>
  <c r="AU14" i="1" s="1"/>
  <c r="AD14" i="1"/>
  <c r="AB14" i="1"/>
  <c r="AC14" i="1" s="1"/>
  <c r="AA14" i="1"/>
  <c r="Y14" i="1"/>
  <c r="V14" i="1"/>
  <c r="W14" i="1" s="1"/>
  <c r="U14" i="1"/>
  <c r="R14" i="1"/>
  <c r="S14" i="1" s="1"/>
  <c r="Q14" i="1"/>
  <c r="P14" i="1"/>
  <c r="O14" i="1"/>
  <c r="N14" i="1"/>
  <c r="M14" i="1"/>
  <c r="L14" i="1"/>
  <c r="J14" i="1"/>
  <c r="K14" i="1" s="1"/>
  <c r="I14" i="1"/>
  <c r="H14" i="1"/>
  <c r="G14" i="1"/>
  <c r="E14" i="1"/>
  <c r="BE13" i="1"/>
  <c r="BC13" i="1"/>
  <c r="BA13" i="1"/>
  <c r="AY13" i="1"/>
  <c r="AW13" i="1"/>
  <c r="AU13" i="1"/>
  <c r="AE13" i="1"/>
  <c r="AC13" i="1"/>
  <c r="AA13" i="1"/>
  <c r="Y13" i="1"/>
  <c r="W13" i="1"/>
  <c r="U13" i="1"/>
  <c r="S13" i="1"/>
  <c r="Q13" i="1"/>
  <c r="O13" i="1"/>
  <c r="M13" i="1"/>
  <c r="K13" i="1"/>
  <c r="I13" i="1"/>
  <c r="G13" i="1"/>
  <c r="E13" i="1"/>
  <c r="BE12" i="1"/>
  <c r="BC12" i="1"/>
  <c r="BA12" i="1"/>
  <c r="AY12" i="1"/>
  <c r="AW12" i="1"/>
  <c r="AU12" i="1"/>
  <c r="AE12" i="1"/>
  <c r="AC12" i="1"/>
  <c r="AA12" i="1"/>
  <c r="Y12" i="1"/>
  <c r="W12" i="1"/>
  <c r="U12" i="1"/>
  <c r="S12" i="1"/>
  <c r="Q12" i="1"/>
  <c r="O12" i="1"/>
  <c r="M12" i="1"/>
  <c r="K12" i="1"/>
  <c r="I12" i="1"/>
  <c r="G12" i="1"/>
  <c r="E12" i="1"/>
  <c r="BD9" i="1"/>
  <c r="BE8" i="1" s="1"/>
  <c r="BB9" i="1"/>
  <c r="BC8" i="1" s="1"/>
  <c r="AZ9" i="1"/>
  <c r="BA14" i="1" s="1"/>
  <c r="AX9" i="1"/>
  <c r="AV9" i="1"/>
  <c r="AD9" i="1"/>
  <c r="AE14" i="1" s="1"/>
  <c r="AB9" i="1"/>
  <c r="L9" i="1"/>
  <c r="J9" i="1"/>
  <c r="K19" i="1" s="1"/>
  <c r="BA8" i="1"/>
  <c r="AY8" i="1"/>
  <c r="BC7" i="1"/>
  <c r="BA7" i="1"/>
  <c r="AY7" i="1"/>
  <c r="AB7" i="1"/>
  <c r="AT19" i="1" l="1"/>
  <c r="AU19" i="1" s="1"/>
  <c r="BE7" i="1"/>
  <c r="AU18" i="1"/>
  <c r="AW18" i="1"/>
  <c r="AT24" i="1"/>
  <c r="AU24" i="1" s="1"/>
</calcChain>
</file>

<file path=xl/sharedStrings.xml><?xml version="1.0" encoding="utf-8"?>
<sst xmlns="http://schemas.openxmlformats.org/spreadsheetml/2006/main" count="52" uniqueCount="14">
  <si>
    <t>Graduation Rates for First-time, Full-time Students by Gender</t>
  </si>
  <si>
    <t>Fall 2017 through Fall 2019 Cohorts</t>
  </si>
  <si>
    <t>Entering Fall</t>
  </si>
  <si>
    <t>%</t>
  </si>
  <si>
    <t>#</t>
  </si>
  <si>
    <t>1st year cohort</t>
  </si>
  <si>
    <t>Male</t>
  </si>
  <si>
    <t>Female</t>
  </si>
  <si>
    <t>Total</t>
  </si>
  <si>
    <t>Graduated in 4 yrs or less</t>
  </si>
  <si>
    <t>Graduated in 5 yrs or less</t>
  </si>
  <si>
    <t>Graduated in 6 yrs or less</t>
  </si>
  <si>
    <t>Note: Percentages are calculated after removing allowable exclusions from the initial cohort.</t>
  </si>
  <si>
    <t>Source: IPEDS GRS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</si>
</sst>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Arial"/>
      <family val="2"/>
    </font>
    <font>
      <sz val="10"/>
      <color theme="1"/>
      <name val="Arial"/>
      <family val="2"/>
    </font>
    <font>
      <i/>
      <sz val="9"/>
      <name val="Arial"/>
      <family val="2"/>
    </font>
    <font>
      <sz val="9"/>
      <color theme="1"/>
      <name val="Arial"/>
      <family val="2"/>
    </font>
    <font>
      <sz val="10"/>
      <name val="Arial"/>
      <family val="2"/>
    </font>
    <font>
      <b/>
      <sz val="9"/>
      <color theme="0"/>
      <name val="Arial"/>
      <family val="2"/>
    </font>
    <font>
      <b/>
      <sz val="9"/>
      <color theme="1"/>
      <name val="Arial"/>
      <family val="2"/>
    </font>
    <font>
      <sz val="8"/>
      <name val="Arial"/>
      <family val="2"/>
    </font>
    <font>
      <sz val="8"/>
      <color theme="1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CD904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6" fillId="0" borderId="0"/>
  </cellStyleXfs>
  <cellXfs count="127">
    <xf numFmtId="0" fontId="0" fillId="0" borderId="0" xfId="0"/>
    <xf numFmtId="0" fontId="2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2" fillId="3" borderId="1" xfId="2" applyFont="1" applyFill="1" applyBorder="1" applyAlignment="1">
      <alignment horizontal="right"/>
    </xf>
    <xf numFmtId="0" fontId="2" fillId="3" borderId="2" xfId="2" applyFont="1" applyFill="1" applyBorder="1" applyAlignment="1">
      <alignment horizontal="right"/>
    </xf>
    <xf numFmtId="0" fontId="2" fillId="3" borderId="3" xfId="2" applyFont="1" applyFill="1" applyBorder="1" applyAlignment="1">
      <alignment horizontal="centerContinuous"/>
    </xf>
    <xf numFmtId="0" fontId="2" fillId="3" borderId="2" xfId="2" applyFont="1" applyFill="1" applyBorder="1" applyAlignment="1">
      <alignment horizontal="centerContinuous"/>
    </xf>
    <xf numFmtId="0" fontId="2" fillId="4" borderId="3" xfId="2" applyFont="1" applyFill="1" applyBorder="1" applyAlignment="1">
      <alignment horizontal="centerContinuous"/>
    </xf>
    <xf numFmtId="0" fontId="2" fillId="4" borderId="2" xfId="2" applyFont="1" applyFill="1" applyBorder="1" applyAlignment="1">
      <alignment horizontal="centerContinuous"/>
    </xf>
    <xf numFmtId="0" fontId="2" fillId="5" borderId="3" xfId="2" applyFont="1" applyFill="1" applyBorder="1" applyAlignment="1">
      <alignment horizontal="centerContinuous"/>
    </xf>
    <xf numFmtId="0" fontId="2" fillId="5" borderId="2" xfId="2" applyFont="1" applyFill="1" applyBorder="1" applyAlignment="1">
      <alignment horizontal="centerContinuous"/>
    </xf>
    <xf numFmtId="0" fontId="2" fillId="5" borderId="4" xfId="2" applyFont="1" applyFill="1" applyBorder="1" applyAlignment="1">
      <alignment horizontal="centerContinuous"/>
    </xf>
    <xf numFmtId="0" fontId="2" fillId="5" borderId="1" xfId="2" applyFont="1" applyFill="1" applyBorder="1" applyAlignment="1">
      <alignment horizontal="centerContinuous"/>
    </xf>
    <xf numFmtId="0" fontId="2" fillId="5" borderId="5" xfId="2" applyFont="1" applyFill="1" applyBorder="1" applyAlignment="1">
      <alignment horizontal="centerContinuous"/>
    </xf>
    <xf numFmtId="0" fontId="2" fillId="5" borderId="1" xfId="2" applyFont="1" applyFill="1" applyBorder="1" applyAlignment="1">
      <alignment horizontal="center"/>
    </xf>
    <xf numFmtId="0" fontId="2" fillId="5" borderId="5" xfId="2" applyFont="1" applyFill="1" applyBorder="1" applyAlignment="1">
      <alignment horizontal="center"/>
    </xf>
    <xf numFmtId="0" fontId="2" fillId="6" borderId="1" xfId="2" applyFont="1" applyFill="1" applyBorder="1" applyAlignment="1">
      <alignment horizontal="center"/>
    </xf>
    <xf numFmtId="0" fontId="2" fillId="6" borderId="5" xfId="2" applyFont="1" applyFill="1" applyBorder="1" applyAlignment="1">
      <alignment horizontal="center"/>
    </xf>
    <xf numFmtId="0" fontId="2" fillId="6" borderId="4" xfId="2" applyFont="1" applyFill="1" applyBorder="1" applyAlignment="1">
      <alignment horizontal="center"/>
    </xf>
    <xf numFmtId="0" fontId="7" fillId="7" borderId="1" xfId="2" applyFont="1" applyFill="1" applyBorder="1" applyAlignment="1">
      <alignment horizontal="center"/>
    </xf>
    <xf numFmtId="0" fontId="7" fillId="7" borderId="5" xfId="2" applyFont="1" applyFill="1" applyBorder="1" applyAlignment="1">
      <alignment horizontal="center"/>
    </xf>
    <xf numFmtId="0" fontId="2" fillId="3" borderId="6" xfId="2" applyFont="1" applyFill="1" applyBorder="1" applyAlignment="1">
      <alignment horizontal="center"/>
    </xf>
    <xf numFmtId="0" fontId="2" fillId="3" borderId="7" xfId="2" applyFont="1" applyFill="1" applyBorder="1" applyAlignment="1">
      <alignment horizontal="center"/>
    </xf>
    <xf numFmtId="0" fontId="2" fillId="3" borderId="8" xfId="2" applyFont="1" applyFill="1" applyBorder="1" applyAlignment="1">
      <alignment horizontal="center"/>
    </xf>
    <xf numFmtId="0" fontId="2" fillId="3" borderId="9" xfId="2" applyFont="1" applyFill="1" applyBorder="1" applyAlignment="1">
      <alignment horizontal="center"/>
    </xf>
    <xf numFmtId="0" fontId="2" fillId="3" borderId="10" xfId="2" applyFont="1" applyFill="1" applyBorder="1" applyAlignment="1">
      <alignment horizontal="center"/>
    </xf>
    <xf numFmtId="0" fontId="2" fillId="4" borderId="10" xfId="2" applyFont="1" applyFill="1" applyBorder="1" applyAlignment="1">
      <alignment horizontal="center"/>
    </xf>
    <xf numFmtId="0" fontId="2" fillId="4" borderId="9" xfId="2" applyFont="1" applyFill="1" applyBorder="1" applyAlignment="1">
      <alignment horizontal="center"/>
    </xf>
    <xf numFmtId="0" fontId="2" fillId="5" borderId="10" xfId="2" applyFont="1" applyFill="1" applyBorder="1" applyAlignment="1">
      <alignment horizontal="center"/>
    </xf>
    <xf numFmtId="0" fontId="2" fillId="5" borderId="9" xfId="2" applyFont="1" applyFill="1" applyBorder="1" applyAlignment="1">
      <alignment horizontal="center"/>
    </xf>
    <xf numFmtId="0" fontId="2" fillId="5" borderId="8" xfId="2" applyFont="1" applyFill="1" applyBorder="1" applyAlignment="1">
      <alignment horizontal="center"/>
    </xf>
    <xf numFmtId="0" fontId="2" fillId="5" borderId="6" xfId="2" applyFont="1" applyFill="1" applyBorder="1" applyAlignment="1">
      <alignment horizontal="center"/>
    </xf>
    <xf numFmtId="0" fontId="2" fillId="5" borderId="7" xfId="2" applyFont="1" applyFill="1" applyBorder="1" applyAlignment="1">
      <alignment horizontal="center"/>
    </xf>
    <xf numFmtId="0" fontId="2" fillId="6" borderId="6" xfId="2" applyFont="1" applyFill="1" applyBorder="1" applyAlignment="1">
      <alignment horizontal="center"/>
    </xf>
    <xf numFmtId="0" fontId="2" fillId="6" borderId="7" xfId="2" applyFont="1" applyFill="1" applyBorder="1" applyAlignment="1">
      <alignment horizontal="center"/>
    </xf>
    <xf numFmtId="0" fontId="2" fillId="6" borderId="8" xfId="2" applyFont="1" applyFill="1" applyBorder="1" applyAlignment="1">
      <alignment horizontal="center"/>
    </xf>
    <xf numFmtId="0" fontId="7" fillId="7" borderId="8" xfId="2" applyFont="1" applyFill="1" applyBorder="1" applyAlignment="1">
      <alignment horizontal="center"/>
    </xf>
    <xf numFmtId="0" fontId="7" fillId="7" borderId="7" xfId="2" applyFont="1" applyFill="1" applyBorder="1" applyAlignment="1">
      <alignment horizontal="center"/>
    </xf>
    <xf numFmtId="0" fontId="2" fillId="3" borderId="5" xfId="2" applyFont="1" applyFill="1" applyBorder="1" applyAlignment="1">
      <alignment horizontal="right"/>
    </xf>
    <xf numFmtId="0" fontId="2" fillId="3" borderId="4" xfId="2" applyFont="1" applyFill="1" applyBorder="1" applyAlignment="1">
      <alignment horizontal="centerContinuous"/>
    </xf>
    <xf numFmtId="0" fontId="2" fillId="6" borderId="1" xfId="2" applyFont="1" applyFill="1" applyBorder="1" applyAlignment="1">
      <alignment horizontal="centerContinuous"/>
    </xf>
    <xf numFmtId="0" fontId="2" fillId="6" borderId="5" xfId="2" applyFont="1" applyFill="1" applyBorder="1" applyAlignment="1">
      <alignment horizontal="centerContinuous"/>
    </xf>
    <xf numFmtId="0" fontId="2" fillId="6" borderId="4" xfId="2" applyFont="1" applyFill="1" applyBorder="1" applyAlignment="1">
      <alignment horizontal="centerContinuous"/>
    </xf>
    <xf numFmtId="0" fontId="7" fillId="7" borderId="4" xfId="2" applyFont="1" applyFill="1" applyBorder="1" applyAlignment="1">
      <alignment horizontal="center"/>
    </xf>
    <xf numFmtId="0" fontId="7" fillId="7" borderId="5" xfId="2" applyFont="1" applyFill="1" applyBorder="1" applyAlignment="1">
      <alignment horizontal="center"/>
    </xf>
    <xf numFmtId="0" fontId="2" fillId="3" borderId="11" xfId="2" applyFont="1" applyFill="1" applyBorder="1"/>
    <xf numFmtId="0" fontId="2" fillId="3" borderId="12" xfId="0" applyFont="1" applyFill="1" applyBorder="1" applyAlignment="1">
      <alignment horizontal="right"/>
    </xf>
    <xf numFmtId="0" fontId="8" fillId="8" borderId="0" xfId="0" applyFont="1" applyFill="1"/>
    <xf numFmtId="164" fontId="8" fillId="0" borderId="13" xfId="0" applyNumberFormat="1" applyFont="1" applyBorder="1"/>
    <xf numFmtId="0" fontId="8" fillId="8" borderId="14" xfId="0" applyFont="1" applyFill="1" applyBorder="1"/>
    <xf numFmtId="0" fontId="8" fillId="4" borderId="14" xfId="0" applyFont="1" applyFill="1" applyBorder="1"/>
    <xf numFmtId="164" fontId="8" fillId="4" borderId="13" xfId="0" applyNumberFormat="1" applyFont="1" applyFill="1" applyBorder="1"/>
    <xf numFmtId="0" fontId="8" fillId="5" borderId="14" xfId="0" applyFont="1" applyFill="1" applyBorder="1"/>
    <xf numFmtId="164" fontId="8" fillId="5" borderId="13" xfId="0" applyNumberFormat="1" applyFont="1" applyFill="1" applyBorder="1"/>
    <xf numFmtId="164" fontId="8" fillId="5" borderId="0" xfId="0" applyNumberFormat="1" applyFont="1" applyFill="1"/>
    <xf numFmtId="0" fontId="8" fillId="5" borderId="11" xfId="0" applyFont="1" applyFill="1" applyBorder="1"/>
    <xf numFmtId="164" fontId="8" fillId="5" borderId="12" xfId="0" applyNumberFormat="1" applyFont="1" applyFill="1" applyBorder="1"/>
    <xf numFmtId="0" fontId="8" fillId="6" borderId="11" xfId="0" applyFont="1" applyFill="1" applyBorder="1" applyAlignment="1">
      <alignment horizontal="center"/>
    </xf>
    <xf numFmtId="164" fontId="8" fillId="6" borderId="12" xfId="0" applyNumberFormat="1" applyFont="1" applyFill="1" applyBorder="1" applyAlignment="1">
      <alignment horizontal="center"/>
    </xf>
    <xf numFmtId="0" fontId="2" fillId="6" borderId="11" xfId="0" applyFont="1" applyFill="1" applyBorder="1" applyAlignment="1">
      <alignment horizontal="center"/>
    </xf>
    <xf numFmtId="164" fontId="2" fillId="6" borderId="12" xfId="0" applyNumberFormat="1" applyFont="1" applyFill="1" applyBorder="1" applyAlignment="1">
      <alignment horizontal="center"/>
    </xf>
    <xf numFmtId="9" fontId="2" fillId="6" borderId="12" xfId="0" applyNumberFormat="1" applyFont="1" applyFill="1" applyBorder="1" applyAlignment="1">
      <alignment horizontal="center"/>
    </xf>
    <xf numFmtId="0" fontId="2" fillId="6" borderId="0" xfId="0" applyFont="1" applyFill="1" applyAlignment="1">
      <alignment horizontal="center"/>
    </xf>
    <xf numFmtId="0" fontId="7" fillId="7" borderId="0" xfId="0" applyFont="1" applyFill="1" applyAlignment="1">
      <alignment horizontal="center"/>
    </xf>
    <xf numFmtId="9" fontId="7" fillId="7" borderId="12" xfId="0" applyNumberFormat="1" applyFont="1" applyFill="1" applyBorder="1" applyAlignment="1">
      <alignment horizontal="center"/>
    </xf>
    <xf numFmtId="0" fontId="2" fillId="3" borderId="6" xfId="2" applyFont="1" applyFill="1" applyBorder="1"/>
    <xf numFmtId="0" fontId="2" fillId="3" borderId="7" xfId="0" applyFont="1" applyFill="1" applyBorder="1" applyAlignment="1">
      <alignment horizontal="right"/>
    </xf>
    <xf numFmtId="0" fontId="8" fillId="8" borderId="8" xfId="0" applyFont="1" applyFill="1" applyBorder="1"/>
    <xf numFmtId="164" fontId="8" fillId="0" borderId="9" xfId="0" applyNumberFormat="1" applyFont="1" applyBorder="1"/>
    <xf numFmtId="0" fontId="8" fillId="8" borderId="10" xfId="0" applyFont="1" applyFill="1" applyBorder="1"/>
    <xf numFmtId="0" fontId="8" fillId="4" borderId="10" xfId="0" applyFont="1" applyFill="1" applyBorder="1"/>
    <xf numFmtId="164" fontId="8" fillId="4" borderId="9" xfId="0" applyNumberFormat="1" applyFont="1" applyFill="1" applyBorder="1"/>
    <xf numFmtId="0" fontId="8" fillId="5" borderId="10" xfId="0" applyFont="1" applyFill="1" applyBorder="1"/>
    <xf numFmtId="164" fontId="8" fillId="5" borderId="9" xfId="0" applyNumberFormat="1" applyFont="1" applyFill="1" applyBorder="1"/>
    <xf numFmtId="164" fontId="8" fillId="5" borderId="8" xfId="0" applyNumberFormat="1" applyFont="1" applyFill="1" applyBorder="1"/>
    <xf numFmtId="0" fontId="8" fillId="5" borderId="6" xfId="0" applyFont="1" applyFill="1" applyBorder="1"/>
    <xf numFmtId="164" fontId="8" fillId="5" borderId="7" xfId="0" applyNumberFormat="1" applyFont="1" applyFill="1" applyBorder="1"/>
    <xf numFmtId="0" fontId="8" fillId="6" borderId="6" xfId="0" applyFont="1" applyFill="1" applyBorder="1" applyAlignment="1">
      <alignment horizontal="center"/>
    </xf>
    <xf numFmtId="164" fontId="8" fillId="6" borderId="7" xfId="0" applyNumberFormat="1" applyFont="1" applyFill="1" applyBorder="1" applyAlignment="1">
      <alignment horizontal="center"/>
    </xf>
    <xf numFmtId="0" fontId="2" fillId="6" borderId="6" xfId="0" applyFont="1" applyFill="1" applyBorder="1" applyAlignment="1">
      <alignment horizontal="center"/>
    </xf>
    <xf numFmtId="164" fontId="2" fillId="6" borderId="7" xfId="0" applyNumberFormat="1" applyFont="1" applyFill="1" applyBorder="1" applyAlignment="1">
      <alignment horizontal="center"/>
    </xf>
    <xf numFmtId="9" fontId="2" fillId="6" borderId="7" xfId="0" applyNumberFormat="1" applyFont="1" applyFill="1" applyBorder="1" applyAlignment="1">
      <alignment horizontal="center"/>
    </xf>
    <xf numFmtId="0" fontId="2" fillId="6" borderId="8" xfId="0" applyFont="1" applyFill="1" applyBorder="1" applyAlignment="1">
      <alignment horizontal="center"/>
    </xf>
    <xf numFmtId="0" fontId="7" fillId="7" borderId="8" xfId="0" applyFont="1" applyFill="1" applyBorder="1" applyAlignment="1">
      <alignment horizontal="center"/>
    </xf>
    <xf numFmtId="9" fontId="7" fillId="7" borderId="7" xfId="0" applyNumberFormat="1" applyFont="1" applyFill="1" applyBorder="1" applyAlignment="1">
      <alignment horizontal="center"/>
    </xf>
    <xf numFmtId="0" fontId="7" fillId="7" borderId="11" xfId="0" applyFont="1" applyFill="1" applyBorder="1" applyAlignment="1">
      <alignment horizontal="center"/>
    </xf>
    <xf numFmtId="164" fontId="7" fillId="7" borderId="12" xfId="0" applyNumberFormat="1" applyFont="1" applyFill="1" applyBorder="1" applyAlignment="1">
      <alignment horizontal="center"/>
    </xf>
    <xf numFmtId="0" fontId="2" fillId="2" borderId="15" xfId="2" applyFont="1" applyFill="1" applyBorder="1"/>
    <xf numFmtId="0" fontId="2" fillId="2" borderId="16" xfId="0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6" xfId="0" applyNumberFormat="1" applyFont="1" applyFill="1" applyBorder="1"/>
    <xf numFmtId="0" fontId="7" fillId="2" borderId="16" xfId="0" applyFont="1" applyFill="1" applyBorder="1"/>
    <xf numFmtId="9" fontId="7" fillId="2" borderId="16" xfId="0" applyNumberFormat="1" applyFont="1" applyFill="1" applyBorder="1"/>
    <xf numFmtId="0" fontId="2" fillId="3" borderId="0" xfId="2" applyFont="1" applyFill="1" applyAlignment="1">
      <alignment horizontal="centerContinuous"/>
    </xf>
    <xf numFmtId="0" fontId="2" fillId="3" borderId="13" xfId="2" applyFont="1" applyFill="1" applyBorder="1" applyAlignment="1">
      <alignment horizontal="centerContinuous"/>
    </xf>
    <xf numFmtId="0" fontId="2" fillId="3" borderId="14" xfId="2" applyFont="1" applyFill="1" applyBorder="1" applyAlignment="1">
      <alignment horizontal="centerContinuous"/>
    </xf>
    <xf numFmtId="0" fontId="2" fillId="4" borderId="14" xfId="2" applyFont="1" applyFill="1" applyBorder="1" applyAlignment="1">
      <alignment horizontal="centerContinuous"/>
    </xf>
    <xf numFmtId="0" fontId="2" fillId="4" borderId="13" xfId="2" applyFont="1" applyFill="1" applyBorder="1" applyAlignment="1">
      <alignment horizontal="centerContinuous"/>
    </xf>
    <xf numFmtId="0" fontId="2" fillId="5" borderId="14" xfId="2" applyFont="1" applyFill="1" applyBorder="1" applyAlignment="1">
      <alignment horizontal="centerContinuous"/>
    </xf>
    <xf numFmtId="0" fontId="2" fillId="5" borderId="13" xfId="2" applyFont="1" applyFill="1" applyBorder="1" applyAlignment="1">
      <alignment horizontal="centerContinuous"/>
    </xf>
    <xf numFmtId="0" fontId="2" fillId="5" borderId="0" xfId="2" applyFont="1" applyFill="1" applyAlignment="1">
      <alignment horizontal="centerContinuous"/>
    </xf>
    <xf numFmtId="0" fontId="2" fillId="5" borderId="11" xfId="2" applyFont="1" applyFill="1" applyBorder="1" applyAlignment="1">
      <alignment horizontal="centerContinuous"/>
    </xf>
    <xf numFmtId="0" fontId="2" fillId="5" borderId="12" xfId="2" applyFont="1" applyFill="1" applyBorder="1" applyAlignment="1">
      <alignment horizontal="centerContinuous"/>
    </xf>
    <xf numFmtId="0" fontId="2" fillId="6" borderId="11" xfId="2" applyFont="1" applyFill="1" applyBorder="1" applyAlignment="1">
      <alignment horizontal="centerContinuous"/>
    </xf>
    <xf numFmtId="0" fontId="2" fillId="6" borderId="12" xfId="2" applyFont="1" applyFill="1" applyBorder="1" applyAlignment="1">
      <alignment horizontal="centerContinuous"/>
    </xf>
    <xf numFmtId="9" fontId="2" fillId="6" borderId="12" xfId="2" applyNumberFormat="1" applyFont="1" applyFill="1" applyBorder="1" applyAlignment="1">
      <alignment horizontal="centerContinuous"/>
    </xf>
    <xf numFmtId="0" fontId="2" fillId="6" borderId="0" xfId="2" applyFont="1" applyFill="1" applyAlignment="1">
      <alignment horizontal="centerContinuous"/>
    </xf>
    <xf numFmtId="0" fontId="7" fillId="7" borderId="0" xfId="2" applyFont="1" applyFill="1" applyAlignment="1">
      <alignment horizontal="center"/>
    </xf>
    <xf numFmtId="0" fontId="7" fillId="7" borderId="12" xfId="2" applyFont="1" applyFill="1" applyBorder="1" applyAlignment="1">
      <alignment horizontal="center"/>
    </xf>
    <xf numFmtId="0" fontId="8" fillId="0" borderId="0" xfId="0" applyFont="1"/>
    <xf numFmtId="0" fontId="8" fillId="0" borderId="14" xfId="0" applyFont="1" applyBorder="1"/>
    <xf numFmtId="0" fontId="8" fillId="6" borderId="11" xfId="1" applyNumberFormat="1" applyFont="1" applyFill="1" applyBorder="1" applyAlignment="1">
      <alignment horizontal="center"/>
    </xf>
    <xf numFmtId="0" fontId="8" fillId="0" borderId="8" xfId="0" applyFont="1" applyBorder="1"/>
    <xf numFmtId="0" fontId="8" fillId="0" borderId="10" xfId="0" applyFont="1" applyBorder="1"/>
    <xf numFmtId="0" fontId="8" fillId="6" borderId="6" xfId="1" applyNumberFormat="1" applyFont="1" applyFill="1" applyBorder="1" applyAlignment="1">
      <alignment horizontal="center"/>
    </xf>
    <xf numFmtId="0" fontId="2" fillId="3" borderId="15" xfId="2" applyFont="1" applyFill="1" applyBorder="1"/>
    <xf numFmtId="0" fontId="2" fillId="3" borderId="16" xfId="2" applyFont="1" applyFill="1" applyBorder="1"/>
    <xf numFmtId="9" fontId="2" fillId="3" borderId="16" xfId="2" applyNumberFormat="1" applyFont="1" applyFill="1" applyBorder="1"/>
    <xf numFmtId="9" fontId="2" fillId="6" borderId="5" xfId="2" applyNumberFormat="1" applyFont="1" applyFill="1" applyBorder="1" applyAlignment="1">
      <alignment horizontal="centerContinuous"/>
    </xf>
    <xf numFmtId="9" fontId="7" fillId="7" borderId="5" xfId="2" applyNumberFormat="1" applyFont="1" applyFill="1" applyBorder="1" applyAlignment="1">
      <alignment horizontal="center"/>
    </xf>
    <xf numFmtId="9" fontId="3" fillId="0" borderId="0" xfId="0" applyNumberFormat="1" applyFont="1"/>
    <xf numFmtId="0" fontId="9" fillId="2" borderId="0" xfId="2" applyFont="1" applyFill="1" applyAlignment="1">
      <alignment horizontal="left"/>
    </xf>
    <xf numFmtId="0" fontId="3" fillId="2" borderId="0" xfId="0" applyFont="1" applyFill="1"/>
    <xf numFmtId="0" fontId="10" fillId="2" borderId="0" xfId="0" applyFont="1" applyFill="1" applyAlignment="1">
      <alignment horizontal="left"/>
    </xf>
    <xf numFmtId="0" fontId="10" fillId="2" borderId="0" xfId="0" applyFont="1" applyFill="1"/>
  </cellXfs>
  <cellStyles count="3">
    <cellStyle name="Normal" xfId="0" builtinId="0"/>
    <cellStyle name="Normal 2" xfId="2" xr:uid="{8B04CD72-06EA-4BB4-966E-5C6132FF302F}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EE4FF4-FBED-4AD7-B06B-0537F91B4587}">
  <dimension ref="B1:BI28"/>
  <sheetViews>
    <sheetView tabSelected="1" workbookViewId="0">
      <selection activeCell="BH13" sqref="BH13"/>
    </sheetView>
  </sheetViews>
  <sheetFormatPr defaultColWidth="8.85546875" defaultRowHeight="12.75" x14ac:dyDescent="0.2"/>
  <cols>
    <col min="1" max="2" width="8.85546875" style="2"/>
    <col min="3" max="3" width="12.7109375" style="2" customWidth="1"/>
    <col min="4" max="17" width="0" style="2" hidden="1" customWidth="1"/>
    <col min="18" max="37" width="7.7109375" style="2" hidden="1" customWidth="1"/>
    <col min="38" max="40" width="7.85546875" style="2" hidden="1" customWidth="1"/>
    <col min="41" max="41" width="2.140625" style="2" hidden="1" customWidth="1"/>
    <col min="42" max="51" width="6.85546875" style="2" hidden="1" customWidth="1"/>
    <col min="52" max="52" width="6.85546875" style="2" customWidth="1"/>
    <col min="53" max="53" width="7.85546875" style="2" customWidth="1"/>
    <col min="54" max="54" width="6.85546875" style="2" customWidth="1"/>
    <col min="55" max="57" width="7.85546875" style="2" customWidth="1"/>
    <col min="58" max="16384" width="8.85546875" style="2"/>
  </cols>
  <sheetData>
    <row r="1" spans="2:58" x14ac:dyDescent="0.2">
      <c r="B1" s="1" t="s">
        <v>0</v>
      </c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</row>
    <row r="2" spans="2:58" ht="15" customHeight="1" x14ac:dyDescent="0.2">
      <c r="B2" s="3" t="s">
        <v>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</row>
    <row r="3" spans="2:58" ht="15" customHeight="1" x14ac:dyDescent="0.2"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  <c r="AI3" s="4"/>
      <c r="AJ3" s="4"/>
      <c r="AK3" s="4"/>
      <c r="AL3" s="4"/>
      <c r="AM3" s="4"/>
      <c r="AN3" s="4"/>
      <c r="AO3" s="4"/>
      <c r="AP3" s="4"/>
      <c r="AQ3" s="4"/>
      <c r="AR3" s="4"/>
      <c r="AS3" s="4"/>
      <c r="AT3" s="4"/>
      <c r="AU3" s="4"/>
      <c r="AV3" s="4"/>
      <c r="AW3" s="4"/>
      <c r="AX3" s="4"/>
      <c r="AY3" s="4"/>
      <c r="AZ3" s="4"/>
      <c r="BA3" s="4"/>
      <c r="BB3" s="4"/>
      <c r="BC3" s="4"/>
      <c r="BD3" s="4"/>
      <c r="BE3" s="4"/>
      <c r="BF3" s="4"/>
    </row>
    <row r="4" spans="2:58" x14ac:dyDescent="0.2">
      <c r="B4" s="5" t="s">
        <v>2</v>
      </c>
      <c r="C4" s="6"/>
      <c r="D4" s="7">
        <v>1993</v>
      </c>
      <c r="E4" s="8"/>
      <c r="F4" s="7">
        <v>1994</v>
      </c>
      <c r="G4" s="8"/>
      <c r="H4" s="9">
        <v>1995</v>
      </c>
      <c r="I4" s="10"/>
      <c r="J4" s="9">
        <v>1996</v>
      </c>
      <c r="K4" s="10"/>
      <c r="L4" s="9">
        <v>1997</v>
      </c>
      <c r="M4" s="10"/>
      <c r="N4" s="9">
        <v>1998</v>
      </c>
      <c r="O4" s="10"/>
      <c r="P4" s="9">
        <v>1999</v>
      </c>
      <c r="Q4" s="10"/>
      <c r="R4" s="9">
        <v>2000</v>
      </c>
      <c r="S4" s="10"/>
      <c r="T4" s="9">
        <v>2001</v>
      </c>
      <c r="U4" s="10"/>
      <c r="V4" s="9">
        <v>2002</v>
      </c>
      <c r="W4" s="10"/>
      <c r="X4" s="11">
        <v>2003</v>
      </c>
      <c r="Y4" s="12"/>
      <c r="Z4" s="11">
        <v>2004</v>
      </c>
      <c r="AA4" s="12"/>
      <c r="AB4" s="11">
        <v>2005</v>
      </c>
      <c r="AC4" s="12"/>
      <c r="AD4" s="11">
        <v>2006</v>
      </c>
      <c r="AE4" s="12"/>
      <c r="AF4" s="11">
        <v>2007</v>
      </c>
      <c r="AG4" s="12"/>
      <c r="AH4" s="11">
        <v>2008</v>
      </c>
      <c r="AI4" s="12"/>
      <c r="AJ4" s="11">
        <v>2009</v>
      </c>
      <c r="AK4" s="13"/>
      <c r="AL4" s="14">
        <v>2010</v>
      </c>
      <c r="AM4" s="15"/>
      <c r="AN4" s="16">
        <v>2011</v>
      </c>
      <c r="AO4" s="17"/>
      <c r="AP4" s="18">
        <v>2012</v>
      </c>
      <c r="AQ4" s="19"/>
      <c r="AR4" s="18">
        <v>2013</v>
      </c>
      <c r="AS4" s="19"/>
      <c r="AT4" s="18">
        <v>2014</v>
      </c>
      <c r="AU4" s="19"/>
      <c r="AV4" s="18">
        <v>2015</v>
      </c>
      <c r="AW4" s="19"/>
      <c r="AX4" s="18">
        <v>2016</v>
      </c>
      <c r="AY4" s="19"/>
      <c r="AZ4" s="18">
        <v>2017</v>
      </c>
      <c r="BA4" s="19"/>
      <c r="BB4" s="20">
        <v>2018</v>
      </c>
      <c r="BC4" s="19"/>
      <c r="BD4" s="21">
        <v>2019</v>
      </c>
      <c r="BE4" s="22"/>
    </row>
    <row r="5" spans="2:58" x14ac:dyDescent="0.2">
      <c r="B5" s="23"/>
      <c r="C5" s="24"/>
      <c r="D5" s="25"/>
      <c r="E5" s="26" t="s">
        <v>3</v>
      </c>
      <c r="F5" s="27"/>
      <c r="G5" s="26" t="s">
        <v>3</v>
      </c>
      <c r="H5" s="28"/>
      <c r="I5" s="29" t="s">
        <v>3</v>
      </c>
      <c r="J5" s="28"/>
      <c r="K5" s="29" t="s">
        <v>3</v>
      </c>
      <c r="L5" s="28"/>
      <c r="M5" s="29" t="s">
        <v>3</v>
      </c>
      <c r="N5" s="28"/>
      <c r="O5" s="29" t="s">
        <v>3</v>
      </c>
      <c r="P5" s="28"/>
      <c r="Q5" s="29" t="s">
        <v>3</v>
      </c>
      <c r="R5" s="28"/>
      <c r="S5" s="29" t="s">
        <v>3</v>
      </c>
      <c r="T5" s="28"/>
      <c r="U5" s="29" t="s">
        <v>3</v>
      </c>
      <c r="V5" s="28"/>
      <c r="W5" s="29" t="s">
        <v>3</v>
      </c>
      <c r="X5" s="30"/>
      <c r="Y5" s="31" t="s">
        <v>3</v>
      </c>
      <c r="Z5" s="30"/>
      <c r="AA5" s="31" t="s">
        <v>3</v>
      </c>
      <c r="AB5" s="30"/>
      <c r="AC5" s="31" t="s">
        <v>3</v>
      </c>
      <c r="AD5" s="30"/>
      <c r="AE5" s="31" t="s">
        <v>3</v>
      </c>
      <c r="AF5" s="30"/>
      <c r="AG5" s="31" t="s">
        <v>3</v>
      </c>
      <c r="AH5" s="30"/>
      <c r="AI5" s="31" t="s">
        <v>3</v>
      </c>
      <c r="AJ5" s="30"/>
      <c r="AK5" s="32" t="s">
        <v>3</v>
      </c>
      <c r="AL5" s="33"/>
      <c r="AM5" s="34" t="s">
        <v>3</v>
      </c>
      <c r="AN5" s="33"/>
      <c r="AO5" s="34" t="s">
        <v>3</v>
      </c>
      <c r="AP5" s="35"/>
      <c r="AQ5" s="36" t="s">
        <v>3</v>
      </c>
      <c r="AR5" s="35"/>
      <c r="AS5" s="36" t="s">
        <v>3</v>
      </c>
      <c r="AT5" s="35"/>
      <c r="AU5" s="36" t="s">
        <v>3</v>
      </c>
      <c r="AV5" s="35"/>
      <c r="AW5" s="36" t="s">
        <v>3</v>
      </c>
      <c r="AX5" s="35" t="s">
        <v>4</v>
      </c>
      <c r="AY5" s="36" t="s">
        <v>3</v>
      </c>
      <c r="AZ5" s="35" t="s">
        <v>4</v>
      </c>
      <c r="BA5" s="36" t="s">
        <v>3</v>
      </c>
      <c r="BB5" s="37" t="s">
        <v>4</v>
      </c>
      <c r="BC5" s="36" t="s">
        <v>3</v>
      </c>
      <c r="BD5" s="38" t="s">
        <v>4</v>
      </c>
      <c r="BE5" s="39" t="s">
        <v>3</v>
      </c>
    </row>
    <row r="6" spans="2:58" x14ac:dyDescent="0.2">
      <c r="B6" s="5" t="s">
        <v>5</v>
      </c>
      <c r="C6" s="40"/>
      <c r="D6" s="41"/>
      <c r="E6" s="8"/>
      <c r="F6" s="7"/>
      <c r="G6" s="8"/>
      <c r="H6" s="9"/>
      <c r="I6" s="10"/>
      <c r="J6" s="9"/>
      <c r="K6" s="10"/>
      <c r="L6" s="9"/>
      <c r="M6" s="10"/>
      <c r="N6" s="9"/>
      <c r="O6" s="10"/>
      <c r="P6" s="9"/>
      <c r="Q6" s="10"/>
      <c r="R6" s="9"/>
      <c r="S6" s="10"/>
      <c r="T6" s="9"/>
      <c r="U6" s="10"/>
      <c r="V6" s="9"/>
      <c r="W6" s="10"/>
      <c r="X6" s="11"/>
      <c r="Y6" s="12"/>
      <c r="Z6" s="11"/>
      <c r="AA6" s="12"/>
      <c r="AB6" s="11"/>
      <c r="AC6" s="12"/>
      <c r="AD6" s="11"/>
      <c r="AE6" s="12"/>
      <c r="AF6" s="11"/>
      <c r="AG6" s="12"/>
      <c r="AH6" s="11"/>
      <c r="AI6" s="12"/>
      <c r="AJ6" s="11"/>
      <c r="AK6" s="13"/>
      <c r="AL6" s="14"/>
      <c r="AM6" s="15"/>
      <c r="AN6" s="14"/>
      <c r="AO6" s="15"/>
      <c r="AP6" s="42"/>
      <c r="AQ6" s="43"/>
      <c r="AR6" s="42"/>
      <c r="AS6" s="43"/>
      <c r="AT6" s="42"/>
      <c r="AU6" s="43"/>
      <c r="AV6" s="42"/>
      <c r="AW6" s="43"/>
      <c r="AX6" s="42"/>
      <c r="AY6" s="43"/>
      <c r="AZ6" s="44"/>
      <c r="BA6" s="43"/>
      <c r="BB6" s="44"/>
      <c r="BC6" s="43"/>
      <c r="BD6" s="45"/>
      <c r="BE6" s="46"/>
    </row>
    <row r="7" spans="2:58" x14ac:dyDescent="0.2">
      <c r="B7" s="47"/>
      <c r="C7" s="48" t="s">
        <v>6</v>
      </c>
      <c r="D7" s="49">
        <v>321</v>
      </c>
      <c r="E7" s="50"/>
      <c r="F7" s="51">
        <v>283</v>
      </c>
      <c r="G7" s="50"/>
      <c r="H7" s="52">
        <v>230</v>
      </c>
      <c r="I7" s="53"/>
      <c r="J7" s="52">
        <v>296</v>
      </c>
      <c r="K7" s="53"/>
      <c r="L7" s="52">
        <v>371</v>
      </c>
      <c r="M7" s="53"/>
      <c r="N7" s="52">
        <v>401</v>
      </c>
      <c r="O7" s="53"/>
      <c r="P7" s="52">
        <v>340</v>
      </c>
      <c r="Q7" s="53"/>
      <c r="R7" s="52">
        <v>394</v>
      </c>
      <c r="S7" s="53"/>
      <c r="T7" s="52">
        <v>403</v>
      </c>
      <c r="U7" s="53"/>
      <c r="V7" s="52">
        <v>379</v>
      </c>
      <c r="W7" s="53"/>
      <c r="X7" s="54">
        <v>416</v>
      </c>
      <c r="Y7" s="55"/>
      <c r="Z7" s="54">
        <v>445</v>
      </c>
      <c r="AA7" s="55"/>
      <c r="AB7" s="54">
        <f>431-4</f>
        <v>427</v>
      </c>
      <c r="AC7" s="55"/>
      <c r="AD7" s="54">
        <v>440</v>
      </c>
      <c r="AE7" s="55"/>
      <c r="AF7" s="54">
        <v>497</v>
      </c>
      <c r="AG7" s="55"/>
      <c r="AH7" s="54">
        <v>504</v>
      </c>
      <c r="AI7" s="55"/>
      <c r="AJ7" s="54">
        <v>536</v>
      </c>
      <c r="AK7" s="56"/>
      <c r="AL7" s="57">
        <v>479</v>
      </c>
      <c r="AM7" s="58"/>
      <c r="AN7" s="57">
        <v>506</v>
      </c>
      <c r="AO7" s="58"/>
      <c r="AP7" s="59">
        <v>497</v>
      </c>
      <c r="AQ7" s="60"/>
      <c r="AR7" s="59">
        <v>507</v>
      </c>
      <c r="AS7" s="60"/>
      <c r="AT7" s="61">
        <v>418</v>
      </c>
      <c r="AU7" s="62"/>
      <c r="AV7" s="61">
        <v>487</v>
      </c>
      <c r="AW7" s="62"/>
      <c r="AX7" s="61">
        <v>540</v>
      </c>
      <c r="AY7" s="63">
        <f>+AX7/AX9</f>
        <v>0.40693293142426529</v>
      </c>
      <c r="AZ7" s="64">
        <v>555</v>
      </c>
      <c r="BA7" s="63">
        <f>+AZ7/AZ9</f>
        <v>0.41918429003021146</v>
      </c>
      <c r="BB7" s="64">
        <v>543</v>
      </c>
      <c r="BC7" s="63">
        <f>+BB7/BB9</f>
        <v>0.42289719626168226</v>
      </c>
      <c r="BD7" s="65">
        <v>655</v>
      </c>
      <c r="BE7" s="66">
        <f>+BD7/BD9</f>
        <v>0.44679399727148705</v>
      </c>
    </row>
    <row r="8" spans="2:58" x14ac:dyDescent="0.2">
      <c r="B8" s="67"/>
      <c r="C8" s="68" t="s">
        <v>7</v>
      </c>
      <c r="D8" s="69">
        <v>405</v>
      </c>
      <c r="E8" s="70"/>
      <c r="F8" s="71">
        <v>397</v>
      </c>
      <c r="G8" s="70"/>
      <c r="H8" s="72">
        <v>412</v>
      </c>
      <c r="I8" s="73"/>
      <c r="J8" s="72">
        <v>393</v>
      </c>
      <c r="K8" s="73"/>
      <c r="L8" s="72">
        <v>515</v>
      </c>
      <c r="M8" s="73"/>
      <c r="N8" s="72">
        <v>534</v>
      </c>
      <c r="O8" s="73"/>
      <c r="P8" s="72">
        <v>537</v>
      </c>
      <c r="Q8" s="73"/>
      <c r="R8" s="72">
        <v>546</v>
      </c>
      <c r="S8" s="73"/>
      <c r="T8" s="72">
        <v>542</v>
      </c>
      <c r="U8" s="73"/>
      <c r="V8" s="72">
        <v>529</v>
      </c>
      <c r="W8" s="73"/>
      <c r="X8" s="74">
        <v>531</v>
      </c>
      <c r="Y8" s="75"/>
      <c r="Z8" s="74">
        <v>536</v>
      </c>
      <c r="AA8" s="75"/>
      <c r="AB8" s="74">
        <v>525</v>
      </c>
      <c r="AC8" s="75"/>
      <c r="AD8" s="74">
        <v>588</v>
      </c>
      <c r="AE8" s="75"/>
      <c r="AF8" s="74">
        <v>646</v>
      </c>
      <c r="AG8" s="75"/>
      <c r="AH8" s="74">
        <v>695</v>
      </c>
      <c r="AI8" s="75"/>
      <c r="AJ8" s="74">
        <v>739</v>
      </c>
      <c r="AK8" s="76"/>
      <c r="AL8" s="77">
        <v>771</v>
      </c>
      <c r="AM8" s="78"/>
      <c r="AN8" s="77">
        <v>740</v>
      </c>
      <c r="AO8" s="78"/>
      <c r="AP8" s="79">
        <v>731</v>
      </c>
      <c r="AQ8" s="80"/>
      <c r="AR8" s="79">
        <v>732</v>
      </c>
      <c r="AS8" s="80"/>
      <c r="AT8" s="81">
        <v>722</v>
      </c>
      <c r="AU8" s="82"/>
      <c r="AV8" s="81">
        <v>698</v>
      </c>
      <c r="AW8" s="82"/>
      <c r="AX8" s="81">
        <v>787</v>
      </c>
      <c r="AY8" s="83">
        <f>+AX8/AX9</f>
        <v>0.59306706857573477</v>
      </c>
      <c r="AZ8" s="84">
        <v>769</v>
      </c>
      <c r="BA8" s="83">
        <f>+AZ8/AZ9</f>
        <v>0.58081570996978849</v>
      </c>
      <c r="BB8" s="84">
        <v>741</v>
      </c>
      <c r="BC8" s="83">
        <f>+BB8/BB9</f>
        <v>0.57710280373831779</v>
      </c>
      <c r="BD8" s="85">
        <v>811</v>
      </c>
      <c r="BE8" s="86">
        <f>+BD8/BD9</f>
        <v>0.55320600272851295</v>
      </c>
    </row>
    <row r="9" spans="2:58" x14ac:dyDescent="0.2">
      <c r="B9" s="47"/>
      <c r="C9" s="48" t="s">
        <v>8</v>
      </c>
      <c r="D9" s="49">
        <v>726</v>
      </c>
      <c r="E9" s="50"/>
      <c r="F9" s="51">
        <v>680</v>
      </c>
      <c r="G9" s="50"/>
      <c r="H9" s="52">
        <v>642</v>
      </c>
      <c r="I9" s="53"/>
      <c r="J9" s="52">
        <f>J8+J7</f>
        <v>689</v>
      </c>
      <c r="K9" s="53"/>
      <c r="L9" s="52">
        <f>L8+L7</f>
        <v>886</v>
      </c>
      <c r="M9" s="53"/>
      <c r="N9" s="52">
        <v>935</v>
      </c>
      <c r="O9" s="53"/>
      <c r="P9" s="52">
        <v>877</v>
      </c>
      <c r="Q9" s="53"/>
      <c r="R9" s="52">
        <v>939</v>
      </c>
      <c r="S9" s="53"/>
      <c r="T9" s="52">
        <v>945</v>
      </c>
      <c r="U9" s="53"/>
      <c r="V9" s="52">
        <v>908</v>
      </c>
      <c r="W9" s="53"/>
      <c r="X9" s="54">
        <v>947</v>
      </c>
      <c r="Y9" s="55"/>
      <c r="Z9" s="54">
        <v>981</v>
      </c>
      <c r="AA9" s="55"/>
      <c r="AB9" s="54">
        <f>AB8+AB7</f>
        <v>952</v>
      </c>
      <c r="AC9" s="55"/>
      <c r="AD9" s="54">
        <f>AD8+AD7</f>
        <v>1028</v>
      </c>
      <c r="AE9" s="55"/>
      <c r="AF9" s="54">
        <v>1143</v>
      </c>
      <c r="AG9" s="55"/>
      <c r="AH9" s="54">
        <v>1199</v>
      </c>
      <c r="AI9" s="55"/>
      <c r="AJ9" s="54">
        <v>1275</v>
      </c>
      <c r="AK9" s="56"/>
      <c r="AL9" s="57">
        <v>1250</v>
      </c>
      <c r="AM9" s="58"/>
      <c r="AN9" s="57">
        <v>1246</v>
      </c>
      <c r="AO9" s="58"/>
      <c r="AP9" s="59">
        <v>1228</v>
      </c>
      <c r="AQ9" s="60"/>
      <c r="AR9" s="79">
        <v>1239</v>
      </c>
      <c r="AS9" s="80"/>
      <c r="AT9" s="81">
        <v>1140</v>
      </c>
      <c r="AU9" s="82"/>
      <c r="AV9" s="81">
        <f>AV8+AV7</f>
        <v>1185</v>
      </c>
      <c r="AW9" s="82"/>
      <c r="AX9" s="81">
        <f>AX8+AX7</f>
        <v>1327</v>
      </c>
      <c r="AY9" s="83"/>
      <c r="AZ9" s="61">
        <f>AZ8+AZ7</f>
        <v>1324</v>
      </c>
      <c r="BA9" s="62"/>
      <c r="BB9" s="61">
        <f>BB8+BB7</f>
        <v>1284</v>
      </c>
      <c r="BC9" s="62"/>
      <c r="BD9" s="87">
        <f>BD8+BD7</f>
        <v>1466</v>
      </c>
      <c r="BE9" s="88"/>
    </row>
    <row r="10" spans="2:58" x14ac:dyDescent="0.2">
      <c r="B10" s="89"/>
      <c r="C10" s="90"/>
      <c r="D10" s="91"/>
      <c r="E10" s="92"/>
      <c r="F10" s="91"/>
      <c r="G10" s="92"/>
      <c r="H10" s="91"/>
      <c r="I10" s="92"/>
      <c r="J10" s="91"/>
      <c r="K10" s="92"/>
      <c r="L10" s="91"/>
      <c r="M10" s="92"/>
      <c r="N10" s="91"/>
      <c r="O10" s="92"/>
      <c r="P10" s="91"/>
      <c r="Q10" s="92"/>
      <c r="R10" s="91"/>
      <c r="S10" s="92"/>
      <c r="T10" s="91"/>
      <c r="U10" s="92"/>
      <c r="V10" s="91"/>
      <c r="W10" s="92"/>
      <c r="X10" s="91"/>
      <c r="Y10" s="92"/>
      <c r="Z10" s="91"/>
      <c r="AA10" s="92"/>
      <c r="AB10" s="91"/>
      <c r="AC10" s="92"/>
      <c r="AD10" s="91"/>
      <c r="AE10" s="92"/>
      <c r="AF10" s="91"/>
      <c r="AG10" s="92"/>
      <c r="AH10" s="91"/>
      <c r="AI10" s="92"/>
      <c r="AJ10" s="91"/>
      <c r="AK10" s="92"/>
      <c r="AL10" s="91"/>
      <c r="AM10" s="92"/>
      <c r="AN10" s="91"/>
      <c r="AO10" s="92"/>
      <c r="AP10" s="91"/>
      <c r="AQ10" s="92"/>
      <c r="AR10" s="91"/>
      <c r="AS10" s="92"/>
      <c r="AT10" s="93"/>
      <c r="AU10" s="93"/>
      <c r="AV10" s="93"/>
      <c r="AW10" s="93"/>
      <c r="AX10" s="93"/>
      <c r="AY10" s="94"/>
      <c r="AZ10" s="93"/>
      <c r="BA10" s="93"/>
      <c r="BB10" s="93"/>
      <c r="BC10" s="93"/>
      <c r="BD10" s="93"/>
      <c r="BE10" s="93"/>
    </row>
    <row r="11" spans="2:58" x14ac:dyDescent="0.2">
      <c r="B11" s="5" t="s">
        <v>9</v>
      </c>
      <c r="C11" s="40"/>
      <c r="D11" s="95"/>
      <c r="E11" s="96"/>
      <c r="F11" s="97"/>
      <c r="G11" s="96"/>
      <c r="H11" s="98"/>
      <c r="I11" s="99"/>
      <c r="J11" s="98"/>
      <c r="K11" s="99"/>
      <c r="L11" s="98"/>
      <c r="M11" s="99"/>
      <c r="N11" s="98"/>
      <c r="O11" s="99"/>
      <c r="P11" s="98"/>
      <c r="Q11" s="99"/>
      <c r="R11" s="98"/>
      <c r="S11" s="99"/>
      <c r="T11" s="98"/>
      <c r="U11" s="99"/>
      <c r="V11" s="98"/>
      <c r="W11" s="99"/>
      <c r="X11" s="100"/>
      <c r="Y11" s="101"/>
      <c r="Z11" s="100"/>
      <c r="AA11" s="101"/>
      <c r="AB11" s="100"/>
      <c r="AC11" s="101"/>
      <c r="AD11" s="100"/>
      <c r="AE11" s="101"/>
      <c r="AF11" s="100"/>
      <c r="AG11" s="101"/>
      <c r="AH11" s="100"/>
      <c r="AI11" s="101"/>
      <c r="AJ11" s="100"/>
      <c r="AK11" s="102"/>
      <c r="AL11" s="103"/>
      <c r="AM11" s="104"/>
      <c r="AN11" s="103"/>
      <c r="AO11" s="104"/>
      <c r="AP11" s="105"/>
      <c r="AQ11" s="106"/>
      <c r="AR11" s="42"/>
      <c r="AS11" s="106"/>
      <c r="AT11" s="42"/>
      <c r="AU11" s="43"/>
      <c r="AV11" s="42"/>
      <c r="AW11" s="106"/>
      <c r="AX11" s="42"/>
      <c r="AY11" s="107"/>
      <c r="AZ11" s="108"/>
      <c r="BA11" s="106"/>
      <c r="BB11" s="108"/>
      <c r="BC11" s="106"/>
      <c r="BD11" s="109"/>
      <c r="BE11" s="110"/>
    </row>
    <row r="12" spans="2:58" x14ac:dyDescent="0.2">
      <c r="B12" s="47"/>
      <c r="C12" s="48" t="s">
        <v>6</v>
      </c>
      <c r="D12" s="111">
        <v>92</v>
      </c>
      <c r="E12" s="50">
        <f>D12/D7</f>
        <v>0.28660436137071649</v>
      </c>
      <c r="F12" s="112">
        <v>81</v>
      </c>
      <c r="G12" s="50">
        <f>F12/F7</f>
        <v>0.28621908127208479</v>
      </c>
      <c r="H12" s="52">
        <v>101</v>
      </c>
      <c r="I12" s="53">
        <f>H12/H7</f>
        <v>0.43913043478260871</v>
      </c>
      <c r="J12" s="52">
        <v>98</v>
      </c>
      <c r="K12" s="53">
        <f>J12/J7</f>
        <v>0.33108108108108109</v>
      </c>
      <c r="L12" s="52">
        <v>133</v>
      </c>
      <c r="M12" s="53">
        <f>L12/L7</f>
        <v>0.35849056603773582</v>
      </c>
      <c r="N12" s="52">
        <v>139</v>
      </c>
      <c r="O12" s="53">
        <f>N12/N7</f>
        <v>0.34663341645885287</v>
      </c>
      <c r="P12" s="52">
        <v>149</v>
      </c>
      <c r="Q12" s="53">
        <f>P12/P7</f>
        <v>0.43823529411764706</v>
      </c>
      <c r="R12" s="52">
        <v>163</v>
      </c>
      <c r="S12" s="53">
        <f>R12/R7</f>
        <v>0.4137055837563452</v>
      </c>
      <c r="T12" s="52">
        <v>135</v>
      </c>
      <c r="U12" s="53">
        <f>T12/T7</f>
        <v>0.33498759305210918</v>
      </c>
      <c r="V12" s="52">
        <v>121</v>
      </c>
      <c r="W12" s="53">
        <f>V12/V7</f>
        <v>0.31926121372031663</v>
      </c>
      <c r="X12" s="54">
        <v>142</v>
      </c>
      <c r="Y12" s="55">
        <f>X12/X7</f>
        <v>0.34134615384615385</v>
      </c>
      <c r="Z12" s="54">
        <v>148</v>
      </c>
      <c r="AA12" s="55">
        <f>Z12/Z7</f>
        <v>0.33258426966292137</v>
      </c>
      <c r="AB12" s="54">
        <v>146</v>
      </c>
      <c r="AC12" s="55">
        <f>AB12/AB7</f>
        <v>0.34192037470725994</v>
      </c>
      <c r="AD12" s="54">
        <v>171</v>
      </c>
      <c r="AE12" s="55">
        <f>AD12/AD7</f>
        <v>0.38863636363636361</v>
      </c>
      <c r="AF12" s="54">
        <v>172</v>
      </c>
      <c r="AG12" s="55">
        <v>0.34677419354838712</v>
      </c>
      <c r="AH12" s="54">
        <v>151</v>
      </c>
      <c r="AI12" s="55">
        <v>0.29960317460317459</v>
      </c>
      <c r="AJ12" s="54">
        <v>169</v>
      </c>
      <c r="AK12" s="56">
        <v>0.31588785046728973</v>
      </c>
      <c r="AL12" s="57">
        <v>176</v>
      </c>
      <c r="AM12" s="58">
        <v>0.3682008368200837</v>
      </c>
      <c r="AN12" s="57">
        <v>216</v>
      </c>
      <c r="AO12" s="58">
        <v>0.4268774703557312</v>
      </c>
      <c r="AP12" s="113">
        <v>198</v>
      </c>
      <c r="AQ12" s="60">
        <v>0.39839034205231388</v>
      </c>
      <c r="AR12" s="113">
        <v>204</v>
      </c>
      <c r="AS12" s="60">
        <v>0.40236686390532544</v>
      </c>
      <c r="AT12" s="61">
        <v>167</v>
      </c>
      <c r="AU12" s="62">
        <f>AT12/AT7</f>
        <v>0.39952153110047844</v>
      </c>
      <c r="AV12" s="61">
        <v>194</v>
      </c>
      <c r="AW12" s="62">
        <f>AV12/AV7</f>
        <v>0.39835728952772076</v>
      </c>
      <c r="AX12" s="61">
        <v>213</v>
      </c>
      <c r="AY12" s="63">
        <f>AX12/AX7</f>
        <v>0.39444444444444443</v>
      </c>
      <c r="AZ12" s="64">
        <v>222</v>
      </c>
      <c r="BA12" s="63">
        <f>AZ12/AZ7</f>
        <v>0.4</v>
      </c>
      <c r="BB12" s="64">
        <v>217</v>
      </c>
      <c r="BC12" s="63">
        <f>BB12/BB7</f>
        <v>0.39963167587476978</v>
      </c>
      <c r="BD12" s="65">
        <v>231</v>
      </c>
      <c r="BE12" s="66">
        <f>BD12/BD7</f>
        <v>0.35267175572519083</v>
      </c>
    </row>
    <row r="13" spans="2:58" x14ac:dyDescent="0.2">
      <c r="B13" s="67"/>
      <c r="C13" s="68" t="s">
        <v>7</v>
      </c>
      <c r="D13" s="114">
        <v>204</v>
      </c>
      <c r="E13" s="70">
        <f>D13/D8</f>
        <v>0.50370370370370365</v>
      </c>
      <c r="F13" s="115">
        <v>182</v>
      </c>
      <c r="G13" s="70">
        <f>F13/F8</f>
        <v>0.45843828715365237</v>
      </c>
      <c r="H13" s="72">
        <v>221</v>
      </c>
      <c r="I13" s="73">
        <f>H13/H8</f>
        <v>0.53640776699029125</v>
      </c>
      <c r="J13" s="72">
        <v>213</v>
      </c>
      <c r="K13" s="73">
        <f>J13/J8</f>
        <v>0.5419847328244275</v>
      </c>
      <c r="L13" s="72">
        <v>285</v>
      </c>
      <c r="M13" s="73">
        <f>L13/L8</f>
        <v>0.55339805825242716</v>
      </c>
      <c r="N13" s="72">
        <v>299</v>
      </c>
      <c r="O13" s="73">
        <f>N13/N8</f>
        <v>0.55992509363295884</v>
      </c>
      <c r="P13" s="72">
        <v>309</v>
      </c>
      <c r="Q13" s="73">
        <f>P13/P8</f>
        <v>0.57541899441340782</v>
      </c>
      <c r="R13" s="72">
        <v>325</v>
      </c>
      <c r="S13" s="73">
        <f>R13/R8</f>
        <v>0.59523809523809523</v>
      </c>
      <c r="T13" s="72">
        <v>294</v>
      </c>
      <c r="U13" s="73">
        <f>T13/T8</f>
        <v>0.54243542435424352</v>
      </c>
      <c r="V13" s="72">
        <v>296</v>
      </c>
      <c r="W13" s="73">
        <f>V13/V8</f>
        <v>0.55954631379962194</v>
      </c>
      <c r="X13" s="74">
        <v>291</v>
      </c>
      <c r="Y13" s="75">
        <f>X13/X8</f>
        <v>0.54802259887005644</v>
      </c>
      <c r="Z13" s="74">
        <v>309</v>
      </c>
      <c r="AA13" s="75">
        <f>Z13/Z8</f>
        <v>0.57649253731343286</v>
      </c>
      <c r="AB13" s="74">
        <v>296</v>
      </c>
      <c r="AC13" s="75">
        <f>AB13/AB8</f>
        <v>0.56380952380952376</v>
      </c>
      <c r="AD13" s="74">
        <v>331</v>
      </c>
      <c r="AE13" s="75">
        <f>AD13/AD8</f>
        <v>0.56292517006802723</v>
      </c>
      <c r="AF13" s="74">
        <v>361</v>
      </c>
      <c r="AG13" s="75">
        <v>0.55882352941176472</v>
      </c>
      <c r="AH13" s="74">
        <v>382</v>
      </c>
      <c r="AI13" s="75">
        <v>0.55043227665706052</v>
      </c>
      <c r="AJ13" s="74">
        <v>408</v>
      </c>
      <c r="AK13" s="76">
        <v>0.55284552845528456</v>
      </c>
      <c r="AL13" s="77">
        <v>419</v>
      </c>
      <c r="AM13" s="78">
        <v>0.54415584415584417</v>
      </c>
      <c r="AN13" s="77">
        <v>393</v>
      </c>
      <c r="AO13" s="78">
        <v>0.5310810810810811</v>
      </c>
      <c r="AP13" s="116">
        <v>410</v>
      </c>
      <c r="AQ13" s="80">
        <v>0.560875512995896</v>
      </c>
      <c r="AR13" s="116">
        <v>435</v>
      </c>
      <c r="AS13" s="80">
        <v>0.59426229508196726</v>
      </c>
      <c r="AT13" s="81">
        <v>398</v>
      </c>
      <c r="AU13" s="82">
        <f>AT13/AT8</f>
        <v>0.55124653739612184</v>
      </c>
      <c r="AV13" s="81">
        <v>397</v>
      </c>
      <c r="AW13" s="82">
        <f>AV13/AV8</f>
        <v>0.56876790830945556</v>
      </c>
      <c r="AX13" s="81">
        <v>453</v>
      </c>
      <c r="AY13" s="83">
        <f>AX13/AX8</f>
        <v>0.57560355781448536</v>
      </c>
      <c r="AZ13" s="84">
        <v>425</v>
      </c>
      <c r="BA13" s="83">
        <f>AZ13/AZ8</f>
        <v>0.55266579973992203</v>
      </c>
      <c r="BB13" s="84">
        <v>435</v>
      </c>
      <c r="BC13" s="83">
        <f>BB13/BB8</f>
        <v>0.58704453441295545</v>
      </c>
      <c r="BD13" s="85">
        <v>427</v>
      </c>
      <c r="BE13" s="86">
        <f>BD13/BD8</f>
        <v>0.52651048088779284</v>
      </c>
    </row>
    <row r="14" spans="2:58" x14ac:dyDescent="0.2">
      <c r="B14" s="67"/>
      <c r="C14" s="68" t="s">
        <v>8</v>
      </c>
      <c r="D14" s="114">
        <v>296</v>
      </c>
      <c r="E14" s="70">
        <f>D14/D9</f>
        <v>0.40771349862258954</v>
      </c>
      <c r="F14" s="115">
        <v>263</v>
      </c>
      <c r="G14" s="70">
        <f>F14/F9</f>
        <v>0.38676470588235295</v>
      </c>
      <c r="H14" s="72">
        <f>H12+H13</f>
        <v>322</v>
      </c>
      <c r="I14" s="73">
        <f>H14/H9</f>
        <v>0.50155763239875384</v>
      </c>
      <c r="J14" s="72">
        <f>J13+J12</f>
        <v>311</v>
      </c>
      <c r="K14" s="73">
        <f>J14/J9</f>
        <v>0.4513788098693759</v>
      </c>
      <c r="L14" s="72">
        <f>L13+L12</f>
        <v>418</v>
      </c>
      <c r="M14" s="73">
        <f>L14/L9</f>
        <v>0.47178329571106092</v>
      </c>
      <c r="N14" s="72">
        <f>N13+N12</f>
        <v>438</v>
      </c>
      <c r="O14" s="73">
        <f>N14/N9</f>
        <v>0.46844919786096256</v>
      </c>
      <c r="P14" s="72">
        <f>P13+P12</f>
        <v>458</v>
      </c>
      <c r="Q14" s="73">
        <f>P14/P9</f>
        <v>0.52223489167616877</v>
      </c>
      <c r="R14" s="72">
        <f>R12+R13</f>
        <v>488</v>
      </c>
      <c r="S14" s="73">
        <f>R14/R9</f>
        <v>0.51970181043663477</v>
      </c>
      <c r="T14" s="72">
        <v>429</v>
      </c>
      <c r="U14" s="73">
        <f>T14/T9</f>
        <v>0.45396825396825397</v>
      </c>
      <c r="V14" s="72">
        <f>V12+V13</f>
        <v>417</v>
      </c>
      <c r="W14" s="73">
        <f>V14/V9</f>
        <v>0.45925110132158592</v>
      </c>
      <c r="X14" s="74">
        <v>433</v>
      </c>
      <c r="Y14" s="75">
        <f>X14/X9</f>
        <v>0.45723336853220697</v>
      </c>
      <c r="Z14" s="74">
        <v>433</v>
      </c>
      <c r="AA14" s="75">
        <f>Z14/Z9</f>
        <v>0.44138634046890929</v>
      </c>
      <c r="AB14" s="74">
        <f>AB12+AB13</f>
        <v>442</v>
      </c>
      <c r="AC14" s="75">
        <f>AB14/AB9</f>
        <v>0.4642857142857143</v>
      </c>
      <c r="AD14" s="74">
        <f>AD12+AD13</f>
        <v>502</v>
      </c>
      <c r="AE14" s="75">
        <f>AD14/AD9</f>
        <v>0.48832684824902722</v>
      </c>
      <c r="AF14" s="74">
        <v>533</v>
      </c>
      <c r="AG14" s="75">
        <v>0.46672504378283713</v>
      </c>
      <c r="AH14" s="74">
        <v>533</v>
      </c>
      <c r="AI14" s="75">
        <v>0.44490818030050083</v>
      </c>
      <c r="AJ14" s="74">
        <v>577</v>
      </c>
      <c r="AK14" s="76">
        <v>0.45326001571091906</v>
      </c>
      <c r="AL14" s="77">
        <v>595</v>
      </c>
      <c r="AM14" s="78">
        <v>0.47676282051282054</v>
      </c>
      <c r="AN14" s="77">
        <v>609</v>
      </c>
      <c r="AO14" s="78">
        <v>0.4887640449438202</v>
      </c>
      <c r="AP14" s="116">
        <v>608</v>
      </c>
      <c r="AQ14" s="80">
        <v>0.49511400651465798</v>
      </c>
      <c r="AR14" s="116">
        <v>639</v>
      </c>
      <c r="AS14" s="80">
        <v>0.5157384987893463</v>
      </c>
      <c r="AT14" s="81">
        <f>AT12+AT13</f>
        <v>565</v>
      </c>
      <c r="AU14" s="82">
        <f>AT14/AT9</f>
        <v>0.49561403508771928</v>
      </c>
      <c r="AV14" s="81">
        <f>AV12+AV13</f>
        <v>591</v>
      </c>
      <c r="AW14" s="82">
        <f>AV14/AV9</f>
        <v>0.49873417721518987</v>
      </c>
      <c r="AX14" s="81">
        <f>AX12+AX13</f>
        <v>666</v>
      </c>
      <c r="AY14" s="83">
        <f>AX14/AX9</f>
        <v>0.50188394875659381</v>
      </c>
      <c r="AZ14" s="84">
        <f>AZ12+AZ13</f>
        <v>647</v>
      </c>
      <c r="BA14" s="83">
        <f>AZ14/AZ9</f>
        <v>0.48867069486404835</v>
      </c>
      <c r="BB14" s="84">
        <f>BB12+BB13</f>
        <v>652</v>
      </c>
      <c r="BC14" s="83">
        <f>BB14/BB9</f>
        <v>0.50778816199376942</v>
      </c>
      <c r="BD14" s="85">
        <f>BD12+BD13</f>
        <v>658</v>
      </c>
      <c r="BE14" s="86">
        <f>BD14/BD9</f>
        <v>0.44884038199181447</v>
      </c>
    </row>
    <row r="15" spans="2:58" ht="9" customHeight="1" x14ac:dyDescent="0.2">
      <c r="B15" s="117"/>
      <c r="C15" s="118"/>
      <c r="D15" s="118"/>
      <c r="E15" s="118"/>
      <c r="F15" s="118"/>
      <c r="G15" s="118"/>
      <c r="H15" s="118"/>
      <c r="I15" s="118"/>
      <c r="J15" s="118"/>
      <c r="K15" s="118"/>
      <c r="L15" s="118"/>
      <c r="M15" s="118"/>
      <c r="N15" s="118"/>
      <c r="O15" s="118"/>
      <c r="P15" s="118"/>
      <c r="Q15" s="118"/>
      <c r="R15" s="118"/>
      <c r="S15" s="118"/>
      <c r="T15" s="118"/>
      <c r="U15" s="118"/>
      <c r="V15" s="118"/>
      <c r="W15" s="118"/>
      <c r="X15" s="118"/>
      <c r="Y15" s="118"/>
      <c r="Z15" s="118"/>
      <c r="AA15" s="118"/>
      <c r="AB15" s="118"/>
      <c r="AC15" s="118"/>
      <c r="AD15" s="118"/>
      <c r="AE15" s="118"/>
      <c r="AF15" s="118"/>
      <c r="AG15" s="118"/>
      <c r="AH15" s="118"/>
      <c r="AI15" s="118"/>
      <c r="AJ15" s="118"/>
      <c r="AK15" s="118"/>
      <c r="AL15" s="118"/>
      <c r="AM15" s="118"/>
      <c r="AN15" s="118"/>
      <c r="AO15" s="118"/>
      <c r="AP15" s="118"/>
      <c r="AQ15" s="118"/>
      <c r="AR15" s="118"/>
      <c r="AS15" s="118"/>
      <c r="AT15" s="118"/>
      <c r="AU15" s="118"/>
      <c r="AV15" s="118"/>
      <c r="AW15" s="118"/>
      <c r="AX15" s="118"/>
      <c r="AY15" s="119"/>
      <c r="AZ15" s="118"/>
      <c r="BA15" s="119"/>
      <c r="BB15" s="118"/>
      <c r="BC15" s="119"/>
      <c r="BD15" s="118"/>
      <c r="BE15" s="119"/>
    </row>
    <row r="16" spans="2:58" x14ac:dyDescent="0.2">
      <c r="B16" s="5" t="s">
        <v>10</v>
      </c>
      <c r="C16" s="40"/>
      <c r="D16" s="41"/>
      <c r="E16" s="8"/>
      <c r="F16" s="7"/>
      <c r="G16" s="8"/>
      <c r="H16" s="9"/>
      <c r="I16" s="10"/>
      <c r="J16" s="9"/>
      <c r="K16" s="10"/>
      <c r="L16" s="9"/>
      <c r="M16" s="10"/>
      <c r="N16" s="9"/>
      <c r="O16" s="10"/>
      <c r="P16" s="9"/>
      <c r="Q16" s="10"/>
      <c r="R16" s="9"/>
      <c r="S16" s="10"/>
      <c r="T16" s="9"/>
      <c r="U16" s="10"/>
      <c r="V16" s="9"/>
      <c r="W16" s="10"/>
      <c r="X16" s="11"/>
      <c r="Y16" s="12"/>
      <c r="Z16" s="11"/>
      <c r="AA16" s="12"/>
      <c r="AB16" s="11"/>
      <c r="AC16" s="12"/>
      <c r="AD16" s="11"/>
      <c r="AE16" s="12"/>
      <c r="AF16" s="11"/>
      <c r="AG16" s="12"/>
      <c r="AH16" s="11"/>
      <c r="AI16" s="12"/>
      <c r="AJ16" s="11"/>
      <c r="AK16" s="13"/>
      <c r="AL16" s="14"/>
      <c r="AM16" s="15"/>
      <c r="AN16" s="14"/>
      <c r="AO16" s="15"/>
      <c r="AP16" s="42"/>
      <c r="AQ16" s="43"/>
      <c r="AR16" s="42"/>
      <c r="AS16" s="43"/>
      <c r="AT16" s="42"/>
      <c r="AU16" s="43"/>
      <c r="AV16" s="42"/>
      <c r="AW16" s="43"/>
      <c r="AX16" s="42"/>
      <c r="AY16" s="120"/>
      <c r="AZ16" s="44"/>
      <c r="BA16" s="120"/>
      <c r="BB16" s="44"/>
      <c r="BC16" s="120"/>
      <c r="BD16" s="45"/>
      <c r="BE16" s="121"/>
    </row>
    <row r="17" spans="2:61" x14ac:dyDescent="0.2">
      <c r="B17" s="47"/>
      <c r="C17" s="48" t="s">
        <v>6</v>
      </c>
      <c r="D17" s="111">
        <v>148</v>
      </c>
      <c r="E17" s="50">
        <f>D17/D7</f>
        <v>0.46105919003115264</v>
      </c>
      <c r="F17" s="112">
        <v>130</v>
      </c>
      <c r="G17" s="50">
        <f>F17/F7</f>
        <v>0.45936395759717313</v>
      </c>
      <c r="H17" s="52">
        <v>145</v>
      </c>
      <c r="I17" s="53">
        <f>H17/H7</f>
        <v>0.63043478260869568</v>
      </c>
      <c r="J17" s="52">
        <v>171</v>
      </c>
      <c r="K17" s="53">
        <f>J17/J7</f>
        <v>0.57770270270270274</v>
      </c>
      <c r="L17" s="52">
        <v>214</v>
      </c>
      <c r="M17" s="53">
        <f>L17/L7</f>
        <v>0.5768194070080862</v>
      </c>
      <c r="N17" s="52">
        <v>232</v>
      </c>
      <c r="O17" s="53">
        <f>N17/N7</f>
        <v>0.5785536159600998</v>
      </c>
      <c r="P17" s="52">
        <v>214</v>
      </c>
      <c r="Q17" s="53">
        <f>P17/P7</f>
        <v>0.62941176470588234</v>
      </c>
      <c r="R17" s="52">
        <v>239</v>
      </c>
      <c r="S17" s="53">
        <f>R17/R7</f>
        <v>0.60659898477157359</v>
      </c>
      <c r="T17" s="52">
        <v>227</v>
      </c>
      <c r="U17" s="53">
        <f>T17/T7</f>
        <v>0.56327543424317617</v>
      </c>
      <c r="V17" s="52">
        <v>197</v>
      </c>
      <c r="W17" s="53">
        <f>V17/V7</f>
        <v>0.51978891820580475</v>
      </c>
      <c r="X17" s="54">
        <v>225</v>
      </c>
      <c r="Y17" s="55">
        <f>X17/X7</f>
        <v>0.54086538461538458</v>
      </c>
      <c r="Z17" s="54">
        <v>264</v>
      </c>
      <c r="AA17" s="55">
        <f>Z17/Z7</f>
        <v>0.59325842696629216</v>
      </c>
      <c r="AB17" s="54">
        <v>237</v>
      </c>
      <c r="AC17" s="55">
        <f>AB17/AB7</f>
        <v>0.55503512880562056</v>
      </c>
      <c r="AD17" s="54">
        <v>254</v>
      </c>
      <c r="AE17" s="55">
        <f>AD17/AD7</f>
        <v>0.57727272727272727</v>
      </c>
      <c r="AF17" s="54">
        <v>275</v>
      </c>
      <c r="AG17" s="55">
        <v>0.55443548387096775</v>
      </c>
      <c r="AH17" s="54">
        <v>264</v>
      </c>
      <c r="AI17" s="55">
        <v>0.52380952380952384</v>
      </c>
      <c r="AJ17" s="54">
        <v>292</v>
      </c>
      <c r="AK17" s="56">
        <v>0.54579439252336448</v>
      </c>
      <c r="AL17" s="57">
        <v>281</v>
      </c>
      <c r="AM17" s="58">
        <v>0.58786610878661083</v>
      </c>
      <c r="AN17" s="57">
        <v>326</v>
      </c>
      <c r="AO17" s="58">
        <v>0.64426877470355737</v>
      </c>
      <c r="AP17" s="59">
        <v>294</v>
      </c>
      <c r="AQ17" s="60">
        <v>0.59154929577464788</v>
      </c>
      <c r="AR17" s="59">
        <f>204+105</f>
        <v>309</v>
      </c>
      <c r="AS17" s="60">
        <v>0.60946745562130178</v>
      </c>
      <c r="AT17" s="61">
        <f>AT12+85</f>
        <v>252</v>
      </c>
      <c r="AU17" s="62">
        <f>AT17/AT7</f>
        <v>0.60287081339712922</v>
      </c>
      <c r="AV17" s="61">
        <f>194+108</f>
        <v>302</v>
      </c>
      <c r="AW17" s="62">
        <f>AV17/AV7</f>
        <v>0.62012320328542092</v>
      </c>
      <c r="AX17" s="61">
        <v>326</v>
      </c>
      <c r="AY17" s="63">
        <f>AX17/AX7</f>
        <v>0.60370370370370374</v>
      </c>
      <c r="AZ17" s="64">
        <v>340</v>
      </c>
      <c r="BA17" s="63">
        <f>AZ17/AZ7</f>
        <v>0.61261261261261257</v>
      </c>
      <c r="BB17" s="64">
        <v>319</v>
      </c>
      <c r="BC17" s="63">
        <f>BB17/BB7</f>
        <v>0.58747697974217317</v>
      </c>
      <c r="BD17" s="65">
        <v>356</v>
      </c>
      <c r="BE17" s="66">
        <f>BD17/BD7</f>
        <v>0.54351145038167936</v>
      </c>
    </row>
    <row r="18" spans="2:61" x14ac:dyDescent="0.2">
      <c r="B18" s="67"/>
      <c r="C18" s="68" t="s">
        <v>7</v>
      </c>
      <c r="D18" s="114">
        <v>257</v>
      </c>
      <c r="E18" s="70">
        <f>D18/D8</f>
        <v>0.63456790123456785</v>
      </c>
      <c r="F18" s="115">
        <v>223</v>
      </c>
      <c r="G18" s="70">
        <f>F18/F8</f>
        <v>0.5617128463476071</v>
      </c>
      <c r="H18" s="72">
        <v>275</v>
      </c>
      <c r="I18" s="73">
        <f>H18/H8</f>
        <v>0.66747572815533984</v>
      </c>
      <c r="J18" s="72">
        <v>265</v>
      </c>
      <c r="K18" s="73">
        <f>J18/J8</f>
        <v>0.67430025445292618</v>
      </c>
      <c r="L18" s="72">
        <v>363</v>
      </c>
      <c r="M18" s="73">
        <f>L18/L8</f>
        <v>0.70485436893203879</v>
      </c>
      <c r="N18" s="72">
        <v>373</v>
      </c>
      <c r="O18" s="73">
        <f>N18/N8</f>
        <v>0.69850187265917607</v>
      </c>
      <c r="P18" s="72">
        <v>378</v>
      </c>
      <c r="Q18" s="73">
        <f>P18/P8</f>
        <v>0.7039106145251397</v>
      </c>
      <c r="R18" s="72">
        <v>391</v>
      </c>
      <c r="S18" s="73">
        <f>R18/R8</f>
        <v>0.71611721611721613</v>
      </c>
      <c r="T18" s="72">
        <v>384</v>
      </c>
      <c r="U18" s="73">
        <f>T18/T8</f>
        <v>0.70848708487084866</v>
      </c>
      <c r="V18" s="72">
        <v>391</v>
      </c>
      <c r="W18" s="73">
        <f>V18/V8</f>
        <v>0.73913043478260865</v>
      </c>
      <c r="X18" s="74">
        <v>369</v>
      </c>
      <c r="Y18" s="75">
        <f>X18/X8</f>
        <v>0.69491525423728817</v>
      </c>
      <c r="Z18" s="74">
        <v>384</v>
      </c>
      <c r="AA18" s="75">
        <f>Z18/Z8</f>
        <v>0.71641791044776115</v>
      </c>
      <c r="AB18" s="74">
        <v>363</v>
      </c>
      <c r="AC18" s="75">
        <f>AB18/AB8</f>
        <v>0.69142857142857139</v>
      </c>
      <c r="AD18" s="74">
        <v>405</v>
      </c>
      <c r="AE18" s="75">
        <f>AD18/AD8</f>
        <v>0.68877551020408168</v>
      </c>
      <c r="AF18" s="74">
        <v>453</v>
      </c>
      <c r="AG18" s="75">
        <v>0.70123839009287925</v>
      </c>
      <c r="AH18" s="74">
        <v>498</v>
      </c>
      <c r="AI18" s="75">
        <v>0.71757925072046114</v>
      </c>
      <c r="AJ18" s="74">
        <v>535</v>
      </c>
      <c r="AK18" s="76">
        <v>0.72493224932249323</v>
      </c>
      <c r="AL18" s="77">
        <v>545</v>
      </c>
      <c r="AM18" s="78">
        <v>0.70779220779220775</v>
      </c>
      <c r="AN18" s="77">
        <v>524</v>
      </c>
      <c r="AO18" s="78">
        <v>0.70810810810810809</v>
      </c>
      <c r="AP18" s="79">
        <v>509</v>
      </c>
      <c r="AQ18" s="80">
        <v>0.69630642954856359</v>
      </c>
      <c r="AR18" s="79">
        <f>435+95</f>
        <v>530</v>
      </c>
      <c r="AS18" s="80">
        <v>0.72404371584699456</v>
      </c>
      <c r="AT18" s="81">
        <f>AT13+103</f>
        <v>501</v>
      </c>
      <c r="AU18" s="82">
        <f>AT18/AT8</f>
        <v>0.69390581717451527</v>
      </c>
      <c r="AV18" s="81">
        <f>397+120</f>
        <v>517</v>
      </c>
      <c r="AW18" s="82">
        <f>AV18/AV8</f>
        <v>0.74068767908309452</v>
      </c>
      <c r="AX18" s="81">
        <v>553</v>
      </c>
      <c r="AY18" s="83">
        <f>AX18/AX8</f>
        <v>0.70266836086404061</v>
      </c>
      <c r="AZ18" s="84">
        <v>525</v>
      </c>
      <c r="BA18" s="83">
        <f>AZ18/AZ8</f>
        <v>0.68270481144343298</v>
      </c>
      <c r="BB18" s="84">
        <v>520</v>
      </c>
      <c r="BC18" s="83">
        <f>BB18/BB8</f>
        <v>0.70175438596491224</v>
      </c>
      <c r="BD18" s="85">
        <v>509</v>
      </c>
      <c r="BE18" s="86">
        <f>BD18/BD8</f>
        <v>0.6276202219482121</v>
      </c>
    </row>
    <row r="19" spans="2:61" x14ac:dyDescent="0.2">
      <c r="B19" s="67"/>
      <c r="C19" s="68" t="s">
        <v>8</v>
      </c>
      <c r="D19" s="114">
        <v>405</v>
      </c>
      <c r="E19" s="70">
        <f>D19/D9</f>
        <v>0.55785123966942152</v>
      </c>
      <c r="F19" s="115">
        <v>353</v>
      </c>
      <c r="G19" s="70">
        <f>F19/F9</f>
        <v>0.51911764705882357</v>
      </c>
      <c r="H19" s="72">
        <f>H18+H17</f>
        <v>420</v>
      </c>
      <c r="I19" s="73">
        <f>H19/H9</f>
        <v>0.65420560747663548</v>
      </c>
      <c r="J19" s="72">
        <f>J18+J17</f>
        <v>436</v>
      </c>
      <c r="K19" s="73">
        <f>J19/J9</f>
        <v>0.63280116110304785</v>
      </c>
      <c r="L19" s="72">
        <f>L18+L17</f>
        <v>577</v>
      </c>
      <c r="M19" s="73">
        <f>L19/L9</f>
        <v>0.65124153498871329</v>
      </c>
      <c r="N19" s="72">
        <f>N18+N17</f>
        <v>605</v>
      </c>
      <c r="O19" s="73">
        <f>N19/N9</f>
        <v>0.6470588235294118</v>
      </c>
      <c r="P19" s="72">
        <f>P18+P17</f>
        <v>592</v>
      </c>
      <c r="Q19" s="73">
        <f>P19/P9</f>
        <v>0.67502850627137967</v>
      </c>
      <c r="R19" s="72">
        <f>R18+R17</f>
        <v>630</v>
      </c>
      <c r="S19" s="73">
        <f>R19/R9</f>
        <v>0.67092651757188504</v>
      </c>
      <c r="T19" s="72">
        <v>611</v>
      </c>
      <c r="U19" s="73">
        <f>T19/T9</f>
        <v>0.64656084656084656</v>
      </c>
      <c r="V19" s="72">
        <f>V17+V18</f>
        <v>588</v>
      </c>
      <c r="W19" s="73">
        <f>V19/V9</f>
        <v>0.64757709251101325</v>
      </c>
      <c r="X19" s="74">
        <v>594</v>
      </c>
      <c r="Y19" s="75">
        <f>X19/X9</f>
        <v>0.62724392819429775</v>
      </c>
      <c r="Z19" s="74">
        <v>594</v>
      </c>
      <c r="AA19" s="75">
        <f>Z19/Z9</f>
        <v>0.60550458715596334</v>
      </c>
      <c r="AB19" s="74">
        <f>AB17+AB18</f>
        <v>600</v>
      </c>
      <c r="AC19" s="75">
        <f>AB19/AB9</f>
        <v>0.63025210084033612</v>
      </c>
      <c r="AD19" s="74">
        <f>AD17+AD18</f>
        <v>659</v>
      </c>
      <c r="AE19" s="75">
        <f>AD19/AD9</f>
        <v>0.6410505836575876</v>
      </c>
      <c r="AF19" s="74">
        <v>728</v>
      </c>
      <c r="AG19" s="75">
        <v>0.63747810858143605</v>
      </c>
      <c r="AH19" s="74">
        <v>762</v>
      </c>
      <c r="AI19" s="75">
        <v>0.63606010016694492</v>
      </c>
      <c r="AJ19" s="74">
        <v>827</v>
      </c>
      <c r="AK19" s="76">
        <v>0.64964650432050275</v>
      </c>
      <c r="AL19" s="77">
        <v>826</v>
      </c>
      <c r="AM19" s="78">
        <v>0.66185897435897434</v>
      </c>
      <c r="AN19" s="77">
        <v>850</v>
      </c>
      <c r="AO19" s="78">
        <v>0.6821829855537721</v>
      </c>
      <c r="AP19" s="79">
        <v>803</v>
      </c>
      <c r="AQ19" s="80">
        <v>0.65390879478827357</v>
      </c>
      <c r="AR19" s="79">
        <f>639+200</f>
        <v>839</v>
      </c>
      <c r="AS19" s="80">
        <v>0.67715899919289746</v>
      </c>
      <c r="AT19" s="81">
        <f>AT18+AT17</f>
        <v>753</v>
      </c>
      <c r="AU19" s="82">
        <f>AT19/AT9</f>
        <v>0.66052631578947374</v>
      </c>
      <c r="AV19" s="81">
        <f>AV18+AV17</f>
        <v>819</v>
      </c>
      <c r="AW19" s="82">
        <f>AV19/AV9</f>
        <v>0.69113924050632913</v>
      </c>
      <c r="AX19" s="81">
        <f>AX18+AX17</f>
        <v>879</v>
      </c>
      <c r="AY19" s="83">
        <f>AX19/AX9</f>
        <v>0.66239638281838731</v>
      </c>
      <c r="AZ19" s="84">
        <f>AZ18+AZ17</f>
        <v>865</v>
      </c>
      <c r="BA19" s="83">
        <f>AZ19/AZ9</f>
        <v>0.65332326283987918</v>
      </c>
      <c r="BB19" s="84">
        <f>BB18+BB17</f>
        <v>839</v>
      </c>
      <c r="BC19" s="83">
        <f>BB19/BB9</f>
        <v>0.65342679127725856</v>
      </c>
      <c r="BD19" s="85">
        <f>BD18+BD17</f>
        <v>865</v>
      </c>
      <c r="BE19" s="86">
        <f>BD19/BD9</f>
        <v>0.59004092769440653</v>
      </c>
    </row>
    <row r="20" spans="2:61" ht="9" customHeight="1" x14ac:dyDescent="0.2">
      <c r="B20" s="117"/>
      <c r="C20" s="118"/>
      <c r="D20" s="118"/>
      <c r="E20" s="118"/>
      <c r="F20" s="118"/>
      <c r="G20" s="118"/>
      <c r="H20" s="118"/>
      <c r="I20" s="118"/>
      <c r="J20" s="118"/>
      <c r="K20" s="118"/>
      <c r="L20" s="118"/>
      <c r="M20" s="118"/>
      <c r="N20" s="118"/>
      <c r="O20" s="118"/>
      <c r="P20" s="118"/>
      <c r="Q20" s="118"/>
      <c r="R20" s="118"/>
      <c r="S20" s="118"/>
      <c r="T20" s="118"/>
      <c r="U20" s="118"/>
      <c r="V20" s="118"/>
      <c r="W20" s="118"/>
      <c r="X20" s="118"/>
      <c r="Y20" s="118"/>
      <c r="Z20" s="118"/>
      <c r="AA20" s="118"/>
      <c r="AB20" s="118"/>
      <c r="AC20" s="118"/>
      <c r="AD20" s="118"/>
      <c r="AE20" s="118"/>
      <c r="AF20" s="118"/>
      <c r="AG20" s="118"/>
      <c r="AH20" s="118"/>
      <c r="AI20" s="118"/>
      <c r="AJ20" s="118"/>
      <c r="AK20" s="118"/>
      <c r="AL20" s="118"/>
      <c r="AM20" s="118"/>
      <c r="AN20" s="118"/>
      <c r="AO20" s="118"/>
      <c r="AP20" s="118"/>
      <c r="AQ20" s="118"/>
      <c r="AR20" s="118"/>
      <c r="AS20" s="118"/>
      <c r="AT20" s="118"/>
      <c r="AU20" s="118"/>
      <c r="AV20" s="118"/>
      <c r="AW20" s="118"/>
      <c r="AX20" s="118"/>
      <c r="AY20" s="119"/>
      <c r="AZ20" s="118"/>
      <c r="BA20" s="119"/>
      <c r="BB20" s="118"/>
      <c r="BC20" s="119"/>
      <c r="BD20" s="118"/>
      <c r="BE20" s="119"/>
    </row>
    <row r="21" spans="2:61" x14ac:dyDescent="0.2">
      <c r="B21" s="5" t="s">
        <v>11</v>
      </c>
      <c r="C21" s="40"/>
      <c r="D21" s="41"/>
      <c r="E21" s="8"/>
      <c r="F21" s="7"/>
      <c r="G21" s="8"/>
      <c r="H21" s="9"/>
      <c r="I21" s="10"/>
      <c r="J21" s="9"/>
      <c r="K21" s="10"/>
      <c r="L21" s="9"/>
      <c r="M21" s="10"/>
      <c r="N21" s="9"/>
      <c r="O21" s="10"/>
      <c r="P21" s="9"/>
      <c r="Q21" s="10"/>
      <c r="R21" s="9"/>
      <c r="S21" s="10"/>
      <c r="T21" s="9"/>
      <c r="U21" s="10"/>
      <c r="V21" s="9"/>
      <c r="W21" s="10"/>
      <c r="X21" s="11"/>
      <c r="Y21" s="12"/>
      <c r="Z21" s="11"/>
      <c r="AA21" s="12"/>
      <c r="AB21" s="11"/>
      <c r="AC21" s="12"/>
      <c r="AD21" s="11"/>
      <c r="AE21" s="12"/>
      <c r="AF21" s="11"/>
      <c r="AG21" s="12"/>
      <c r="AH21" s="11"/>
      <c r="AI21" s="12"/>
      <c r="AJ21" s="11"/>
      <c r="AK21" s="13"/>
      <c r="AL21" s="14"/>
      <c r="AM21" s="15"/>
      <c r="AN21" s="14"/>
      <c r="AO21" s="15"/>
      <c r="AP21" s="42"/>
      <c r="AQ21" s="43"/>
      <c r="AR21" s="42"/>
      <c r="AS21" s="43"/>
      <c r="AT21" s="42"/>
      <c r="AU21" s="43"/>
      <c r="AV21" s="42"/>
      <c r="AW21" s="43"/>
      <c r="AX21" s="42"/>
      <c r="AY21" s="120"/>
      <c r="AZ21" s="44"/>
      <c r="BA21" s="120"/>
      <c r="BB21" s="44"/>
      <c r="BC21" s="120"/>
      <c r="BD21" s="45"/>
      <c r="BE21" s="121"/>
    </row>
    <row r="22" spans="2:61" x14ac:dyDescent="0.2">
      <c r="B22" s="47"/>
      <c r="C22" s="48" t="s">
        <v>6</v>
      </c>
      <c r="D22" s="49">
        <v>174</v>
      </c>
      <c r="E22" s="50">
        <f>D22/D7</f>
        <v>0.54205607476635509</v>
      </c>
      <c r="F22" s="51">
        <v>176</v>
      </c>
      <c r="G22" s="50">
        <f>F22/F7</f>
        <v>0.62190812720848054</v>
      </c>
      <c r="H22" s="52">
        <v>151</v>
      </c>
      <c r="I22" s="53">
        <f>H22/H7</f>
        <v>0.65652173913043477</v>
      </c>
      <c r="J22" s="52">
        <v>183</v>
      </c>
      <c r="K22" s="53">
        <f>J22/J7</f>
        <v>0.6182432432432432</v>
      </c>
      <c r="L22" s="52">
        <v>230</v>
      </c>
      <c r="M22" s="53">
        <f>L22/L7</f>
        <v>0.61994609164420489</v>
      </c>
      <c r="N22" s="52">
        <v>247</v>
      </c>
      <c r="O22" s="53">
        <f>N22/N7</f>
        <v>0.61596009975062349</v>
      </c>
      <c r="P22" s="52">
        <v>220</v>
      </c>
      <c r="Q22" s="53">
        <f>P22/P7</f>
        <v>0.6470588235294118</v>
      </c>
      <c r="R22" s="52">
        <v>260</v>
      </c>
      <c r="S22" s="53">
        <f>R22/R7</f>
        <v>0.65989847715736039</v>
      </c>
      <c r="T22" s="52">
        <v>245</v>
      </c>
      <c r="U22" s="53">
        <f>T22/T7</f>
        <v>0.60794044665012403</v>
      </c>
      <c r="V22" s="52">
        <v>220</v>
      </c>
      <c r="W22" s="53">
        <f>V22/V7</f>
        <v>0.58047493403693928</v>
      </c>
      <c r="X22" s="54">
        <v>246</v>
      </c>
      <c r="Y22" s="55">
        <f>X22/X7</f>
        <v>0.59134615384615385</v>
      </c>
      <c r="Z22" s="54">
        <v>289</v>
      </c>
      <c r="AA22" s="55">
        <f>Z22/Z7</f>
        <v>0.64943820224719107</v>
      </c>
      <c r="AB22" s="54">
        <v>259</v>
      </c>
      <c r="AC22" s="55">
        <f>AB22/AB7</f>
        <v>0.60655737704918034</v>
      </c>
      <c r="AD22" s="54">
        <v>271</v>
      </c>
      <c r="AE22" s="55">
        <f>AD22/AD7</f>
        <v>0.61590909090909096</v>
      </c>
      <c r="AF22" s="54">
        <v>295</v>
      </c>
      <c r="AG22" s="55">
        <v>0.594758064516129</v>
      </c>
      <c r="AH22" s="54">
        <v>285</v>
      </c>
      <c r="AI22" s="55">
        <v>0.56547619047619047</v>
      </c>
      <c r="AJ22" s="54">
        <v>312</v>
      </c>
      <c r="AK22" s="56">
        <v>0.58317757009345794</v>
      </c>
      <c r="AL22" s="57">
        <v>294</v>
      </c>
      <c r="AM22" s="58">
        <v>0.61506276150627615</v>
      </c>
      <c r="AN22" s="57">
        <v>343</v>
      </c>
      <c r="AO22" s="58">
        <v>0.67786561264822132</v>
      </c>
      <c r="AP22" s="59">
        <v>314</v>
      </c>
      <c r="AQ22" s="60">
        <v>0.63179074446680084</v>
      </c>
      <c r="AR22" s="59">
        <v>326</v>
      </c>
      <c r="AS22" s="60">
        <v>0.64299802761341218</v>
      </c>
      <c r="AT22" s="61">
        <f>AT17+14</f>
        <v>266</v>
      </c>
      <c r="AU22" s="62">
        <f>AT22/AT7</f>
        <v>0.63636363636363635</v>
      </c>
      <c r="AV22" s="61">
        <v>320</v>
      </c>
      <c r="AW22" s="62">
        <f>AV22/AV7</f>
        <v>0.65708418891170428</v>
      </c>
      <c r="AX22" s="61">
        <v>345</v>
      </c>
      <c r="AY22" s="63">
        <f>AX22/AX7</f>
        <v>0.63888888888888884</v>
      </c>
      <c r="AZ22" s="64">
        <v>354</v>
      </c>
      <c r="BA22" s="63">
        <f>AZ22/AZ7</f>
        <v>0.63783783783783787</v>
      </c>
      <c r="BB22" s="64">
        <v>337</v>
      </c>
      <c r="BC22" s="63">
        <f>BB22/BB7</f>
        <v>0.62062615101289131</v>
      </c>
      <c r="BD22" s="65">
        <v>375</v>
      </c>
      <c r="BE22" s="66">
        <f>BD22/BD7</f>
        <v>0.5725190839694656</v>
      </c>
      <c r="BI22" s="122"/>
    </row>
    <row r="23" spans="2:61" x14ac:dyDescent="0.2">
      <c r="B23" s="67"/>
      <c r="C23" s="68" t="s">
        <v>7</v>
      </c>
      <c r="D23" s="69">
        <v>270</v>
      </c>
      <c r="E23" s="70">
        <f>D23/D8</f>
        <v>0.66666666666666663</v>
      </c>
      <c r="F23" s="71">
        <v>254</v>
      </c>
      <c r="G23" s="70">
        <f>F23/F8</f>
        <v>0.63979848866498745</v>
      </c>
      <c r="H23" s="72">
        <v>286</v>
      </c>
      <c r="I23" s="73">
        <f>H23/H8</f>
        <v>0.69417475728155342</v>
      </c>
      <c r="J23" s="72">
        <v>272</v>
      </c>
      <c r="K23" s="73">
        <f>J23/J8</f>
        <v>0.69211195928753177</v>
      </c>
      <c r="L23" s="72">
        <v>367</v>
      </c>
      <c r="M23" s="73">
        <f>L23/L8</f>
        <v>0.71262135922330094</v>
      </c>
      <c r="N23" s="72">
        <v>379</v>
      </c>
      <c r="O23" s="73">
        <f>N23/N8</f>
        <v>0.70973782771535576</v>
      </c>
      <c r="P23" s="72">
        <v>385</v>
      </c>
      <c r="Q23" s="73">
        <f>P23/P8</f>
        <v>0.71694599627560518</v>
      </c>
      <c r="R23" s="72">
        <v>396</v>
      </c>
      <c r="S23" s="73">
        <f>R23/R8</f>
        <v>0.72527472527472525</v>
      </c>
      <c r="T23" s="72">
        <v>397</v>
      </c>
      <c r="U23" s="73">
        <f>T23/T8</f>
        <v>0.73247232472324719</v>
      </c>
      <c r="V23" s="72">
        <v>406</v>
      </c>
      <c r="W23" s="73">
        <f>V23/V8</f>
        <v>0.76748582230623819</v>
      </c>
      <c r="X23" s="74">
        <v>380</v>
      </c>
      <c r="Y23" s="75">
        <f>X23/X8</f>
        <v>0.71563088512241058</v>
      </c>
      <c r="Z23" s="74">
        <v>397</v>
      </c>
      <c r="AA23" s="75">
        <f>Z23/Z8</f>
        <v>0.74067164179104472</v>
      </c>
      <c r="AB23" s="74">
        <v>377</v>
      </c>
      <c r="AC23" s="75">
        <f>AB23/AB8</f>
        <v>0.71809523809523812</v>
      </c>
      <c r="AD23" s="74">
        <v>422</v>
      </c>
      <c r="AE23" s="75">
        <f>AD23/AD8</f>
        <v>0.71768707482993199</v>
      </c>
      <c r="AF23" s="74">
        <v>468</v>
      </c>
      <c r="AG23" s="75">
        <v>0.72445820433436536</v>
      </c>
      <c r="AH23" s="74">
        <v>508</v>
      </c>
      <c r="AI23" s="75">
        <v>0.73198847262247835</v>
      </c>
      <c r="AJ23" s="74">
        <v>545</v>
      </c>
      <c r="AK23" s="76">
        <v>0.7384823848238482</v>
      </c>
      <c r="AL23" s="77">
        <v>562</v>
      </c>
      <c r="AM23" s="78">
        <v>0.72987012987012989</v>
      </c>
      <c r="AN23" s="77">
        <v>541</v>
      </c>
      <c r="AO23" s="78">
        <v>0.73108108108108105</v>
      </c>
      <c r="AP23" s="79">
        <v>527</v>
      </c>
      <c r="AQ23" s="80">
        <v>0.72093023255813948</v>
      </c>
      <c r="AR23" s="79">
        <v>545</v>
      </c>
      <c r="AS23" s="80">
        <v>0.74453551912568305</v>
      </c>
      <c r="AT23" s="81">
        <f>AT18+15</f>
        <v>516</v>
      </c>
      <c r="AU23" s="82">
        <f>AT23/AT8</f>
        <v>0.71468144044321325</v>
      </c>
      <c r="AV23" s="81">
        <v>536</v>
      </c>
      <c r="AW23" s="82">
        <f>AV23/AV8</f>
        <v>0.76790830945558741</v>
      </c>
      <c r="AX23" s="81">
        <v>565</v>
      </c>
      <c r="AY23" s="83">
        <f>AX23/AX8</f>
        <v>0.71791613722998726</v>
      </c>
      <c r="AZ23" s="84">
        <v>539</v>
      </c>
      <c r="BA23" s="83">
        <f>AZ23/AZ8</f>
        <v>0.70091027308192455</v>
      </c>
      <c r="BB23" s="84">
        <v>538</v>
      </c>
      <c r="BC23" s="83">
        <f>BB23/BB8</f>
        <v>0.72604588394062075</v>
      </c>
      <c r="BD23" s="85">
        <v>523</v>
      </c>
      <c r="BE23" s="86">
        <f>BD23/BD8</f>
        <v>0.64488286066584466</v>
      </c>
      <c r="BI23" s="122"/>
    </row>
    <row r="24" spans="2:61" x14ac:dyDescent="0.2">
      <c r="B24" s="67"/>
      <c r="C24" s="68" t="s">
        <v>8</v>
      </c>
      <c r="D24" s="69">
        <v>444</v>
      </c>
      <c r="E24" s="70">
        <f>D24/D9</f>
        <v>0.61157024793388426</v>
      </c>
      <c r="F24" s="71">
        <v>430</v>
      </c>
      <c r="G24" s="70">
        <f>F24/F9</f>
        <v>0.63235294117647056</v>
      </c>
      <c r="H24" s="72">
        <f>H23+H22</f>
        <v>437</v>
      </c>
      <c r="I24" s="73">
        <f>H24/H9</f>
        <v>0.68068535825545173</v>
      </c>
      <c r="J24" s="72">
        <f>J23+J22</f>
        <v>455</v>
      </c>
      <c r="K24" s="73">
        <f>J24/J9</f>
        <v>0.660377358490566</v>
      </c>
      <c r="L24" s="72">
        <f>L23+L22</f>
        <v>597</v>
      </c>
      <c r="M24" s="73">
        <f>L24/L9</f>
        <v>0.67381489841986453</v>
      </c>
      <c r="N24" s="72">
        <v>626</v>
      </c>
      <c r="O24" s="73">
        <f>N24/N9</f>
        <v>0.66951871657754014</v>
      </c>
      <c r="P24" s="72">
        <v>605</v>
      </c>
      <c r="Q24" s="73">
        <f>P24/P9</f>
        <v>0.68985176738882559</v>
      </c>
      <c r="R24" s="72">
        <v>656</v>
      </c>
      <c r="S24" s="73">
        <f>R24/R9</f>
        <v>0.69861554845580409</v>
      </c>
      <c r="T24" s="72">
        <v>642</v>
      </c>
      <c r="U24" s="73">
        <f>T24/T9</f>
        <v>0.67936507936507939</v>
      </c>
      <c r="V24" s="72">
        <f>V22+V23</f>
        <v>626</v>
      </c>
      <c r="W24" s="73">
        <f>V24/V9</f>
        <v>0.68942731277533043</v>
      </c>
      <c r="X24" s="74">
        <f>X22+X23</f>
        <v>626</v>
      </c>
      <c r="Y24" s="75">
        <f>X24/X9</f>
        <v>0.66103484688489966</v>
      </c>
      <c r="Z24" s="74">
        <f>Z22+Z23</f>
        <v>686</v>
      </c>
      <c r="AA24" s="75">
        <f>Z24/Z9</f>
        <v>0.69928644240570847</v>
      </c>
      <c r="AB24" s="74">
        <f>AB22+AB23</f>
        <v>636</v>
      </c>
      <c r="AC24" s="75">
        <f>AB24/AB9</f>
        <v>0.66806722689075626</v>
      </c>
      <c r="AD24" s="74">
        <f>AD22+AD23</f>
        <v>693</v>
      </c>
      <c r="AE24" s="75">
        <f>AD24/AD9</f>
        <v>0.67412451361867709</v>
      </c>
      <c r="AF24" s="74">
        <v>763</v>
      </c>
      <c r="AG24" s="75">
        <v>0.6681260945709282</v>
      </c>
      <c r="AH24" s="74">
        <v>793</v>
      </c>
      <c r="AI24" s="75">
        <v>0.6619365609348915</v>
      </c>
      <c r="AJ24" s="74">
        <v>857</v>
      </c>
      <c r="AK24" s="76">
        <v>0.67321288295365278</v>
      </c>
      <c r="AL24" s="77">
        <v>856</v>
      </c>
      <c r="AM24" s="78">
        <v>0.6858974358974359</v>
      </c>
      <c r="AN24" s="77">
        <v>884</v>
      </c>
      <c r="AO24" s="78">
        <v>0.70947030497592301</v>
      </c>
      <c r="AP24" s="79">
        <v>841</v>
      </c>
      <c r="AQ24" s="80">
        <v>0.68485342019543971</v>
      </c>
      <c r="AR24" s="79">
        <v>871</v>
      </c>
      <c r="AS24" s="80">
        <v>0.70298627925746571</v>
      </c>
      <c r="AT24" s="81">
        <f>AT22+AT23</f>
        <v>782</v>
      </c>
      <c r="AU24" s="82">
        <f>AT24/AT9</f>
        <v>0.68596491228070178</v>
      </c>
      <c r="AV24" s="81">
        <f>AV22+AV23</f>
        <v>856</v>
      </c>
      <c r="AW24" s="82">
        <f>AV24/AV9</f>
        <v>0.72236286919831227</v>
      </c>
      <c r="AX24" s="81">
        <f>AX22+AX23</f>
        <v>910</v>
      </c>
      <c r="AY24" s="83">
        <f>AX24/AX9</f>
        <v>0.68575734740015071</v>
      </c>
      <c r="AZ24" s="84">
        <f>AZ22+AZ23</f>
        <v>893</v>
      </c>
      <c r="BA24" s="83">
        <f>AZ24/AZ9</f>
        <v>0.67447129909365555</v>
      </c>
      <c r="BB24" s="84">
        <f>BB22+BB23</f>
        <v>875</v>
      </c>
      <c r="BC24" s="83">
        <f>BB24/BB9</f>
        <v>0.68146417445482865</v>
      </c>
      <c r="BD24" s="85">
        <f>BD22+BD23</f>
        <v>898</v>
      </c>
      <c r="BE24" s="86">
        <f>BD24/BD9</f>
        <v>0.61255115961800821</v>
      </c>
      <c r="BI24" s="122"/>
    </row>
    <row r="25" spans="2:61" x14ac:dyDescent="0.2">
      <c r="B25" s="123" t="s">
        <v>12</v>
      </c>
      <c r="C25" s="123"/>
      <c r="D25" s="124"/>
      <c r="E25" s="124"/>
      <c r="F25" s="124"/>
      <c r="G25" s="124"/>
      <c r="H25" s="124"/>
      <c r="I25" s="124"/>
      <c r="J25" s="124"/>
      <c r="K25" s="124"/>
      <c r="L25" s="124"/>
      <c r="M25" s="124"/>
      <c r="N25" s="124"/>
      <c r="O25" s="124"/>
      <c r="P25" s="124"/>
      <c r="Q25" s="124"/>
      <c r="R25" s="124"/>
      <c r="S25" s="124"/>
      <c r="T25" s="124"/>
      <c r="U25" s="124"/>
      <c r="V25" s="124"/>
      <c r="W25" s="124"/>
      <c r="X25" s="124"/>
      <c r="Y25" s="124"/>
      <c r="Z25" s="124"/>
      <c r="AA25" s="124"/>
      <c r="AB25" s="124"/>
      <c r="AC25" s="124"/>
      <c r="AD25" s="124"/>
      <c r="AE25" s="124"/>
      <c r="AF25" s="124"/>
      <c r="AG25" s="124"/>
      <c r="AH25" s="124"/>
      <c r="AI25" s="124"/>
      <c r="AJ25" s="124"/>
      <c r="AK25" s="124"/>
      <c r="AL25" s="124"/>
      <c r="AM25" s="124"/>
      <c r="AN25" s="124"/>
      <c r="AO25" s="124"/>
      <c r="AP25" s="124"/>
      <c r="AQ25" s="124"/>
      <c r="AR25" s="124"/>
      <c r="AS25" s="124"/>
      <c r="AT25" s="124"/>
      <c r="AU25" s="124"/>
      <c r="AV25" s="124"/>
      <c r="AW25" s="124"/>
      <c r="AX25" s="124"/>
      <c r="AY25" s="124"/>
      <c r="AZ25" s="124"/>
      <c r="BA25" s="124"/>
      <c r="BB25" s="124"/>
      <c r="BC25" s="124"/>
      <c r="BD25" s="124"/>
      <c r="BE25" s="124"/>
      <c r="BF25" s="124"/>
    </row>
    <row r="26" spans="2:61" x14ac:dyDescent="0.2">
      <c r="B26" s="125" t="s">
        <v>13</v>
      </c>
      <c r="C26" s="126"/>
      <c r="D26" s="124"/>
      <c r="E26" s="124"/>
      <c r="F26" s="124"/>
      <c r="G26" s="124"/>
      <c r="H26" s="124"/>
      <c r="I26" s="124"/>
      <c r="J26" s="124"/>
      <c r="K26" s="124"/>
      <c r="L26" s="124"/>
      <c r="M26" s="124"/>
      <c r="N26" s="124"/>
      <c r="O26" s="124"/>
      <c r="P26" s="124"/>
      <c r="Q26" s="124"/>
      <c r="R26" s="124"/>
      <c r="S26" s="124"/>
      <c r="T26" s="124"/>
      <c r="U26" s="124"/>
      <c r="V26" s="124"/>
      <c r="W26" s="124"/>
      <c r="X26" s="124"/>
      <c r="Y26" s="124"/>
      <c r="Z26" s="124"/>
      <c r="AA26" s="124"/>
      <c r="AB26" s="124"/>
      <c r="AC26" s="124"/>
      <c r="AD26" s="124"/>
      <c r="AE26" s="124"/>
      <c r="AF26" s="124"/>
      <c r="AG26" s="124"/>
      <c r="AH26" s="124"/>
      <c r="AI26" s="124"/>
      <c r="AJ26" s="124"/>
      <c r="AK26" s="124"/>
      <c r="AL26" s="124"/>
      <c r="AM26" s="124"/>
      <c r="AN26" s="124"/>
      <c r="AO26" s="124"/>
      <c r="AP26" s="124"/>
      <c r="AQ26" s="124"/>
      <c r="AR26" s="124"/>
      <c r="AS26" s="124"/>
      <c r="AT26" s="124"/>
      <c r="AU26" s="124"/>
      <c r="AV26" s="124"/>
      <c r="AW26" s="124"/>
      <c r="AX26" s="124"/>
      <c r="AY26" s="124"/>
      <c r="AZ26" s="124"/>
      <c r="BA26" s="124"/>
      <c r="BB26" s="124"/>
      <c r="BC26" s="124"/>
      <c r="BD26" s="124"/>
      <c r="BE26" s="124"/>
      <c r="BF26" s="124"/>
    </row>
    <row r="27" spans="2:61" x14ac:dyDescent="0.2">
      <c r="B27" s="124"/>
      <c r="C27" s="124"/>
      <c r="D27" s="124"/>
      <c r="E27" s="124"/>
      <c r="F27" s="124"/>
      <c r="G27" s="124"/>
      <c r="H27" s="124"/>
      <c r="I27" s="124"/>
      <c r="J27" s="124"/>
      <c r="K27" s="124"/>
      <c r="L27" s="124"/>
      <c r="M27" s="124"/>
      <c r="N27" s="124"/>
      <c r="O27" s="124"/>
      <c r="P27" s="124"/>
      <c r="Q27" s="124"/>
      <c r="R27" s="124"/>
      <c r="S27" s="124"/>
      <c r="T27" s="124"/>
      <c r="U27" s="124"/>
      <c r="V27" s="124"/>
      <c r="W27" s="124"/>
      <c r="X27" s="124"/>
      <c r="Y27" s="124"/>
      <c r="Z27" s="124"/>
      <c r="AA27" s="124"/>
      <c r="AB27" s="124"/>
      <c r="AC27" s="124"/>
      <c r="AD27" s="124"/>
      <c r="AE27" s="124"/>
      <c r="AF27" s="124"/>
      <c r="AG27" s="124"/>
      <c r="AH27" s="124"/>
      <c r="AI27" s="124"/>
      <c r="AJ27" s="124"/>
      <c r="AK27" s="124"/>
      <c r="AL27" s="124"/>
      <c r="AM27" s="124"/>
      <c r="AN27" s="124"/>
      <c r="AO27" s="124"/>
      <c r="AP27" s="124"/>
      <c r="AQ27" s="124"/>
      <c r="AR27" s="124"/>
      <c r="AS27" s="124"/>
      <c r="AT27" s="124"/>
      <c r="AU27" s="124"/>
      <c r="AV27" s="124"/>
      <c r="AW27" s="124"/>
      <c r="AX27" s="124"/>
      <c r="AY27" s="124"/>
      <c r="AZ27" s="124"/>
      <c r="BA27" s="124"/>
      <c r="BB27" s="124"/>
      <c r="BC27" s="124"/>
      <c r="BD27" s="124"/>
      <c r="BE27" s="124"/>
      <c r="BF27" s="124"/>
    </row>
    <row r="28" spans="2:61" x14ac:dyDescent="0.2">
      <c r="BD28" s="124"/>
      <c r="BE28" s="124"/>
      <c r="BF28" s="124"/>
    </row>
  </sheetData>
  <mergeCells count="16">
    <mergeCell ref="BB4:BC4"/>
    <mergeCell ref="BD4:BE4"/>
    <mergeCell ref="B6:C6"/>
    <mergeCell ref="B11:C11"/>
    <mergeCell ref="B16:C16"/>
    <mergeCell ref="B21:C21"/>
    <mergeCell ref="B1:BE1"/>
    <mergeCell ref="B2:BE2"/>
    <mergeCell ref="B4:C4"/>
    <mergeCell ref="AN4:AO4"/>
    <mergeCell ref="AP4:AQ4"/>
    <mergeCell ref="AR4:AS4"/>
    <mergeCell ref="AT4:AU4"/>
    <mergeCell ref="AV4:AW4"/>
    <mergeCell ref="AX4:AY4"/>
    <mergeCell ref="AZ4:BA4"/>
  </mergeCells>
  <pageMargins left="0.7" right="0.7" top="0.75" bottom="0.75" header="0.3" footer="0.3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gender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Christopher Stockus</dc:creator>
  <cp:lastModifiedBy>Christopher Stockus</cp:lastModifiedBy>
  <dcterms:created xsi:type="dcterms:W3CDTF">2026-06-29T13:42:21Z</dcterms:created>
  <dcterms:modified xsi:type="dcterms:W3CDTF">2026-06-29T13:42:52Z</dcterms:modified>
</cp:coreProperties>
</file>