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tockus\Desktop\"/>
    </mc:Choice>
  </mc:AlternateContent>
  <xr:revisionPtr revIDLastSave="0" documentId="8_{3DAC3E34-F655-4F77-8C14-63F6108FBE89}" xr6:coauthVersionLast="47" xr6:coauthVersionMax="47" xr10:uidLastSave="{00000000-0000-0000-0000-000000000000}"/>
  <bookViews>
    <workbookView xWindow="-23520" yWindow="2850" windowWidth="21600" windowHeight="11295" xr2:uid="{9110136D-E6CF-400A-9C11-686C5382AD6A}"/>
  </bookViews>
  <sheets>
    <sheet name="Race and Gen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R41" i="1" l="1"/>
  <c r="BO41" i="1"/>
  <c r="BI41" i="1"/>
  <c r="BF41" i="1"/>
  <c r="AZ41" i="1"/>
  <c r="AW41" i="1"/>
  <c r="AQ41" i="1"/>
  <c r="AN41" i="1"/>
  <c r="AH41" i="1"/>
  <c r="AE41" i="1"/>
  <c r="E41" i="1"/>
  <c r="D41" i="1"/>
  <c r="BU40" i="1"/>
  <c r="BT40" i="1"/>
  <c r="BS40" i="1"/>
  <c r="BP40" i="1"/>
  <c r="BQ40" i="1" s="1"/>
  <c r="BL40" i="1"/>
  <c r="BN40" i="1" s="1"/>
  <c r="BK40" i="1"/>
  <c r="BJ40" i="1"/>
  <c r="BM40" i="1" s="1"/>
  <c r="BH40" i="1"/>
  <c r="BG40" i="1"/>
  <c r="BC40" i="1"/>
  <c r="BA40" i="1"/>
  <c r="AY40" i="1"/>
  <c r="AX40" i="1"/>
  <c r="AT40" i="1"/>
  <c r="AV40" i="1" s="1"/>
  <c r="AR40" i="1"/>
  <c r="AU40" i="1" s="1"/>
  <c r="AP40" i="1"/>
  <c r="AO40" i="1"/>
  <c r="AK40" i="1"/>
  <c r="AI40" i="1"/>
  <c r="AF40" i="1"/>
  <c r="AG40" i="1" s="1"/>
  <c r="BU39" i="1"/>
  <c r="BT39" i="1"/>
  <c r="BS39" i="1"/>
  <c r="BV39" i="1" s="1"/>
  <c r="BW39" i="1" s="1"/>
  <c r="BP39" i="1"/>
  <c r="BQ39" i="1" s="1"/>
  <c r="BN39" i="1"/>
  <c r="BM39" i="1"/>
  <c r="BL39" i="1"/>
  <c r="BJ39" i="1"/>
  <c r="BK39" i="1" s="1"/>
  <c r="BG39" i="1"/>
  <c r="BH39" i="1" s="1"/>
  <c r="BD39" i="1"/>
  <c r="BC39" i="1"/>
  <c r="BB39" i="1"/>
  <c r="BA39" i="1"/>
  <c r="AY39" i="1"/>
  <c r="AX39" i="1"/>
  <c r="AT39" i="1"/>
  <c r="AS39" i="1"/>
  <c r="AR39" i="1"/>
  <c r="AO39" i="1"/>
  <c r="AP39" i="1" s="1"/>
  <c r="AK39" i="1"/>
  <c r="AJ39" i="1"/>
  <c r="AI39" i="1"/>
  <c r="AL39" i="1" s="1"/>
  <c r="AG39" i="1"/>
  <c r="AF39" i="1"/>
  <c r="BU38" i="1"/>
  <c r="BS38" i="1"/>
  <c r="BQ38" i="1"/>
  <c r="BP38" i="1"/>
  <c r="BL38" i="1"/>
  <c r="BJ38" i="1"/>
  <c r="BM38" i="1" s="1"/>
  <c r="BH38" i="1"/>
  <c r="BG38" i="1"/>
  <c r="BC38" i="1"/>
  <c r="BA38" i="1"/>
  <c r="BD38" i="1" s="1"/>
  <c r="AX38" i="1"/>
  <c r="AY38" i="1" s="1"/>
  <c r="AT38" i="1"/>
  <c r="AS38" i="1"/>
  <c r="AR38" i="1"/>
  <c r="AO38" i="1"/>
  <c r="AU38" i="1" s="1"/>
  <c r="AV38" i="1" s="1"/>
  <c r="AL38" i="1"/>
  <c r="AM38" i="1" s="1"/>
  <c r="AK38" i="1"/>
  <c r="AI38" i="1"/>
  <c r="AJ38" i="1" s="1"/>
  <c r="AF38" i="1"/>
  <c r="AG38" i="1" s="1"/>
  <c r="BV37" i="1"/>
  <c r="BU37" i="1"/>
  <c r="BT37" i="1"/>
  <c r="BS37" i="1"/>
  <c r="BQ37" i="1"/>
  <c r="BP37" i="1"/>
  <c r="BL37" i="1"/>
  <c r="BK37" i="1"/>
  <c r="BJ37" i="1"/>
  <c r="BG37" i="1"/>
  <c r="BH37" i="1" s="1"/>
  <c r="BC37" i="1"/>
  <c r="BE37" i="1" s="1"/>
  <c r="BA37" i="1"/>
  <c r="BD37" i="1" s="1"/>
  <c r="AY37" i="1"/>
  <c r="AX37" i="1"/>
  <c r="AT37" i="1"/>
  <c r="AR37" i="1"/>
  <c r="AP37" i="1"/>
  <c r="AO37" i="1"/>
  <c r="AK37" i="1"/>
  <c r="AI37" i="1"/>
  <c r="AJ37" i="1" s="1"/>
  <c r="AF37" i="1"/>
  <c r="AL37" i="1" s="1"/>
  <c r="AM37" i="1" s="1"/>
  <c r="BU36" i="1"/>
  <c r="BS36" i="1"/>
  <c r="BV36" i="1" s="1"/>
  <c r="BP36" i="1"/>
  <c r="BN36" i="1"/>
  <c r="BM36" i="1"/>
  <c r="BL36" i="1"/>
  <c r="BJ36" i="1"/>
  <c r="BH36" i="1"/>
  <c r="BG36" i="1"/>
  <c r="BD36" i="1"/>
  <c r="BC36" i="1"/>
  <c r="BE36" i="1" s="1"/>
  <c r="BB36" i="1"/>
  <c r="BA36" i="1"/>
  <c r="AX36" i="1"/>
  <c r="AT36" i="1"/>
  <c r="AR36" i="1"/>
  <c r="AP36" i="1"/>
  <c r="AO36" i="1"/>
  <c r="AK36" i="1"/>
  <c r="AI36" i="1"/>
  <c r="AL36" i="1" s="1"/>
  <c r="AM36" i="1" s="1"/>
  <c r="AF36" i="1"/>
  <c r="AG36" i="1" s="1"/>
  <c r="BU35" i="1"/>
  <c r="BS35" i="1"/>
  <c r="BP35" i="1"/>
  <c r="BQ35" i="1" s="1"/>
  <c r="BN35" i="1"/>
  <c r="BL35" i="1"/>
  <c r="BK35" i="1"/>
  <c r="BJ35" i="1"/>
  <c r="BG35" i="1"/>
  <c r="BM35" i="1" s="1"/>
  <c r="BD35" i="1"/>
  <c r="BE35" i="1" s="1"/>
  <c r="BC35" i="1"/>
  <c r="BA35" i="1"/>
  <c r="BB35" i="1" s="1"/>
  <c r="AX35" i="1"/>
  <c r="AY35" i="1" s="1"/>
  <c r="AU35" i="1"/>
  <c r="AT35" i="1"/>
  <c r="AS35" i="1"/>
  <c r="AR35" i="1"/>
  <c r="AP35" i="1"/>
  <c r="AO35" i="1"/>
  <c r="AK35" i="1"/>
  <c r="AJ35" i="1"/>
  <c r="AI35" i="1"/>
  <c r="AF35" i="1"/>
  <c r="AG35" i="1" s="1"/>
  <c r="BU34" i="1"/>
  <c r="BS34" i="1"/>
  <c r="BV34" i="1" s="1"/>
  <c r="BQ34" i="1"/>
  <c r="BP34" i="1"/>
  <c r="BL34" i="1"/>
  <c r="BJ34" i="1"/>
  <c r="BH34" i="1"/>
  <c r="BG34" i="1"/>
  <c r="BC34" i="1"/>
  <c r="BA34" i="1"/>
  <c r="AX34" i="1"/>
  <c r="AY34" i="1" s="1"/>
  <c r="AT34" i="1"/>
  <c r="AS34" i="1"/>
  <c r="AR34" i="1"/>
  <c r="AO34" i="1"/>
  <c r="AK34" i="1"/>
  <c r="AJ34" i="1"/>
  <c r="AI34" i="1"/>
  <c r="AL34" i="1" s="1"/>
  <c r="AM34" i="1" s="1"/>
  <c r="AF34" i="1"/>
  <c r="AG34" i="1" s="1"/>
  <c r="BW33" i="1"/>
  <c r="BV33" i="1"/>
  <c r="BU33" i="1"/>
  <c r="BS33" i="1"/>
  <c r="BT33" i="1" s="1"/>
  <c r="BQ33" i="1"/>
  <c r="BP33" i="1"/>
  <c r="BM33" i="1"/>
  <c r="BL33" i="1"/>
  <c r="BN33" i="1" s="1"/>
  <c r="BK33" i="1"/>
  <c r="BJ33" i="1"/>
  <c r="BH33" i="1"/>
  <c r="BG33" i="1"/>
  <c r="BC33" i="1"/>
  <c r="BB33" i="1"/>
  <c r="BA33" i="1"/>
  <c r="AX33" i="1"/>
  <c r="AY33" i="1" s="1"/>
  <c r="AT33" i="1"/>
  <c r="AT41" i="1" s="1"/>
  <c r="AR33" i="1"/>
  <c r="AU33" i="1" s="1"/>
  <c r="AP33" i="1"/>
  <c r="AO33" i="1"/>
  <c r="AK33" i="1"/>
  <c r="AI33" i="1"/>
  <c r="AG33" i="1"/>
  <c r="AF33" i="1"/>
  <c r="BU32" i="1"/>
  <c r="BS32" i="1"/>
  <c r="BP32" i="1"/>
  <c r="BL32" i="1"/>
  <c r="BK32" i="1"/>
  <c r="BJ32" i="1"/>
  <c r="BG32" i="1"/>
  <c r="BC32" i="1"/>
  <c r="BB32" i="1"/>
  <c r="BA32" i="1"/>
  <c r="BD32" i="1" s="1"/>
  <c r="AX32" i="1"/>
  <c r="AY32" i="1" s="1"/>
  <c r="AU32" i="1"/>
  <c r="AT32" i="1"/>
  <c r="AR32" i="1"/>
  <c r="AS32" i="1" s="1"/>
  <c r="AP32" i="1"/>
  <c r="AO32" i="1"/>
  <c r="AL32" i="1"/>
  <c r="AK32" i="1"/>
  <c r="AJ32" i="1"/>
  <c r="AI32" i="1"/>
  <c r="AG32" i="1"/>
  <c r="AF32" i="1"/>
  <c r="BU29" i="1"/>
  <c r="BR29" i="1"/>
  <c r="BO29" i="1"/>
  <c r="BL29" i="1"/>
  <c r="BI29" i="1"/>
  <c r="BF29" i="1"/>
  <c r="AZ29" i="1"/>
  <c r="AW29" i="1"/>
  <c r="AQ29" i="1"/>
  <c r="AN29" i="1"/>
  <c r="E29" i="1"/>
  <c r="D29" i="1"/>
  <c r="BU28" i="1"/>
  <c r="BS28" i="1"/>
  <c r="BV28" i="1" s="1"/>
  <c r="BQ28" i="1"/>
  <c r="BP28" i="1"/>
  <c r="BL28" i="1"/>
  <c r="BJ28" i="1"/>
  <c r="BH28" i="1"/>
  <c r="BG28" i="1"/>
  <c r="BC28" i="1"/>
  <c r="BE28" i="1" s="1"/>
  <c r="BA28" i="1"/>
  <c r="BB28" i="1" s="1"/>
  <c r="AX28" i="1"/>
  <c r="BD28" i="1" s="1"/>
  <c r="AT28" i="1"/>
  <c r="AR28" i="1"/>
  <c r="AO28" i="1"/>
  <c r="AP28" i="1" s="1"/>
  <c r="AM28" i="1"/>
  <c r="AK28" i="1"/>
  <c r="AJ28" i="1"/>
  <c r="AI28" i="1"/>
  <c r="AL28" i="1" s="1"/>
  <c r="AF28" i="1"/>
  <c r="AG28" i="1" s="1"/>
  <c r="BV27" i="1"/>
  <c r="BW27" i="1" s="1"/>
  <c r="BU27" i="1"/>
  <c r="BS27" i="1"/>
  <c r="BT27" i="1" s="1"/>
  <c r="BP27" i="1"/>
  <c r="BQ27" i="1" s="1"/>
  <c r="BM27" i="1"/>
  <c r="BL27" i="1"/>
  <c r="BJ27" i="1"/>
  <c r="BK27" i="1" s="1"/>
  <c r="BH27" i="1"/>
  <c r="BG27" i="1"/>
  <c r="BC27" i="1"/>
  <c r="BB27" i="1"/>
  <c r="BA27" i="1"/>
  <c r="AX27" i="1"/>
  <c r="BD27" i="1" s="1"/>
  <c r="AT27" i="1"/>
  <c r="AV27" i="1" s="1"/>
  <c r="AS27" i="1"/>
  <c r="AR27" i="1"/>
  <c r="AU27" i="1" s="1"/>
  <c r="AO27" i="1"/>
  <c r="AP27" i="1" s="1"/>
  <c r="AK27" i="1"/>
  <c r="AI27" i="1"/>
  <c r="AG27" i="1"/>
  <c r="AF27" i="1"/>
  <c r="BU26" i="1"/>
  <c r="BS26" i="1"/>
  <c r="BT26" i="1" s="1"/>
  <c r="BP26" i="1"/>
  <c r="BV26" i="1" s="1"/>
  <c r="BL26" i="1"/>
  <c r="BK26" i="1"/>
  <c r="BJ26" i="1"/>
  <c r="BG26" i="1"/>
  <c r="BC26" i="1"/>
  <c r="BB26" i="1"/>
  <c r="BA26" i="1"/>
  <c r="BD26" i="1" s="1"/>
  <c r="BE26" i="1" s="1"/>
  <c r="AX26" i="1"/>
  <c r="AY26" i="1" s="1"/>
  <c r="AU26" i="1"/>
  <c r="AV26" i="1" s="1"/>
  <c r="AT26" i="1"/>
  <c r="AR26" i="1"/>
  <c r="AS26" i="1" s="1"/>
  <c r="AP26" i="1"/>
  <c r="AO26" i="1"/>
  <c r="AL26" i="1"/>
  <c r="AK26" i="1"/>
  <c r="AM26" i="1" s="1"/>
  <c r="AI26" i="1"/>
  <c r="AJ26" i="1" s="1"/>
  <c r="AG26" i="1"/>
  <c r="AF26" i="1"/>
  <c r="BU25" i="1"/>
  <c r="BT25" i="1"/>
  <c r="BS25" i="1"/>
  <c r="BP25" i="1"/>
  <c r="BQ25" i="1" s="1"/>
  <c r="BL25" i="1"/>
  <c r="BJ25" i="1"/>
  <c r="BM25" i="1" s="1"/>
  <c r="BG25" i="1"/>
  <c r="BH25" i="1" s="1"/>
  <c r="BC25" i="1"/>
  <c r="BA25" i="1"/>
  <c r="AY25" i="1"/>
  <c r="AX25" i="1"/>
  <c r="AT25" i="1"/>
  <c r="AR25" i="1"/>
  <c r="AS25" i="1" s="1"/>
  <c r="AO25" i="1"/>
  <c r="AU25" i="1" s="1"/>
  <c r="AV25" i="1" s="1"/>
  <c r="AK25" i="1"/>
  <c r="AI25" i="1"/>
  <c r="AH25" i="1"/>
  <c r="AJ25" i="1" s="1"/>
  <c r="AF25" i="1"/>
  <c r="AL25" i="1" s="1"/>
  <c r="AE25" i="1"/>
  <c r="BU24" i="1"/>
  <c r="BS24" i="1"/>
  <c r="BT24" i="1" s="1"/>
  <c r="BP24" i="1"/>
  <c r="BV24" i="1" s="1"/>
  <c r="BW24" i="1" s="1"/>
  <c r="BL24" i="1"/>
  <c r="BJ24" i="1"/>
  <c r="BM24" i="1" s="1"/>
  <c r="BN24" i="1" s="1"/>
  <c r="BG24" i="1"/>
  <c r="BH24" i="1" s="1"/>
  <c r="BD24" i="1"/>
  <c r="BC24" i="1"/>
  <c r="BE24" i="1" s="1"/>
  <c r="BB24" i="1"/>
  <c r="BA24" i="1"/>
  <c r="AX24" i="1"/>
  <c r="AT24" i="1"/>
  <c r="AR24" i="1"/>
  <c r="AU24" i="1" s="1"/>
  <c r="AP24" i="1"/>
  <c r="AO24" i="1"/>
  <c r="AK24" i="1"/>
  <c r="AI24" i="1"/>
  <c r="AG24" i="1"/>
  <c r="AF24" i="1"/>
  <c r="BU23" i="1"/>
  <c r="BS23" i="1"/>
  <c r="BT23" i="1" s="1"/>
  <c r="BP23" i="1"/>
  <c r="BV23" i="1" s="1"/>
  <c r="BW23" i="1" s="1"/>
  <c r="BL23" i="1"/>
  <c r="BJ23" i="1"/>
  <c r="BK23" i="1" s="1"/>
  <c r="BG23" i="1"/>
  <c r="BC23" i="1"/>
  <c r="BB23" i="1"/>
  <c r="BA23" i="1"/>
  <c r="AX23" i="1"/>
  <c r="BD23" i="1" s="1"/>
  <c r="BE23" i="1" s="1"/>
  <c r="AV23" i="1"/>
  <c r="AU23" i="1"/>
  <c r="AT23" i="1"/>
  <c r="AR23" i="1"/>
  <c r="AS23" i="1" s="1"/>
  <c r="AO23" i="1"/>
  <c r="AP23" i="1" s="1"/>
  <c r="AL23" i="1"/>
  <c r="AK23" i="1"/>
  <c r="AM23" i="1" s="1"/>
  <c r="AJ23" i="1"/>
  <c r="AI23" i="1"/>
  <c r="AG23" i="1"/>
  <c r="AF23" i="1"/>
  <c r="BU22" i="1"/>
  <c r="BT22" i="1"/>
  <c r="BS22" i="1"/>
  <c r="BP22" i="1"/>
  <c r="BL22" i="1"/>
  <c r="BN22" i="1" s="1"/>
  <c r="BK22" i="1"/>
  <c r="BJ22" i="1"/>
  <c r="BM22" i="1" s="1"/>
  <c r="BH22" i="1"/>
  <c r="BG22" i="1"/>
  <c r="BC22" i="1"/>
  <c r="BA22" i="1"/>
  <c r="AY22" i="1"/>
  <c r="AX22" i="1"/>
  <c r="AT22" i="1"/>
  <c r="AR22" i="1"/>
  <c r="AS22" i="1" s="1"/>
  <c r="AO22" i="1"/>
  <c r="AU22" i="1" s="1"/>
  <c r="AV22" i="1" s="1"/>
  <c r="AK22" i="1"/>
  <c r="AI22" i="1"/>
  <c r="AJ22" i="1" s="1"/>
  <c r="AF22" i="1"/>
  <c r="BU21" i="1"/>
  <c r="BT21" i="1"/>
  <c r="BS21" i="1"/>
  <c r="BP21" i="1"/>
  <c r="BM21" i="1"/>
  <c r="BN21" i="1" s="1"/>
  <c r="BL21" i="1"/>
  <c r="BJ21" i="1"/>
  <c r="BK21" i="1" s="1"/>
  <c r="BG21" i="1"/>
  <c r="BH21" i="1" s="1"/>
  <c r="BD21" i="1"/>
  <c r="BC21" i="1"/>
  <c r="BE21" i="1" s="1"/>
  <c r="BB21" i="1"/>
  <c r="BA21" i="1"/>
  <c r="AY21" i="1"/>
  <c r="AX21" i="1"/>
  <c r="AT21" i="1"/>
  <c r="AS21" i="1"/>
  <c r="AR21" i="1"/>
  <c r="AO21" i="1"/>
  <c r="AP21" i="1" s="1"/>
  <c r="AK21" i="1"/>
  <c r="AI21" i="1"/>
  <c r="AL21" i="1" s="1"/>
  <c r="AG21" i="1"/>
  <c r="AF21" i="1"/>
  <c r="BU20" i="1"/>
  <c r="BS20" i="1"/>
  <c r="BQ20" i="1"/>
  <c r="BP20" i="1"/>
  <c r="BP29" i="1" s="1"/>
  <c r="BQ29" i="1" s="1"/>
  <c r="BL20" i="1"/>
  <c r="BJ20" i="1"/>
  <c r="BG20" i="1"/>
  <c r="BC20" i="1"/>
  <c r="BA20" i="1"/>
  <c r="BB20" i="1" s="1"/>
  <c r="AY20" i="1"/>
  <c r="AX20" i="1"/>
  <c r="AT20" i="1"/>
  <c r="AS20" i="1"/>
  <c r="AR20" i="1"/>
  <c r="AR29" i="1" s="1"/>
  <c r="AS29" i="1" s="1"/>
  <c r="AO20" i="1"/>
  <c r="AL20" i="1"/>
  <c r="AI20" i="1"/>
  <c r="AH20" i="1"/>
  <c r="AF20" i="1"/>
  <c r="AF29" i="1" s="1"/>
  <c r="AE20" i="1"/>
  <c r="BT17" i="1"/>
  <c r="BS17" i="1"/>
  <c r="BR17" i="1"/>
  <c r="BP17" i="1"/>
  <c r="BQ17" i="1" s="1"/>
  <c r="BO17" i="1"/>
  <c r="BJ17" i="1"/>
  <c r="BI17" i="1"/>
  <c r="BK17" i="1" s="1"/>
  <c r="BG17" i="1"/>
  <c r="BH17" i="1" s="1"/>
  <c r="BF17" i="1"/>
  <c r="BA17" i="1"/>
  <c r="AZ17" i="1"/>
  <c r="BB17" i="1" s="1"/>
  <c r="AY17" i="1"/>
  <c r="AX17" i="1"/>
  <c r="AW17" i="1"/>
  <c r="AR17" i="1"/>
  <c r="AS17" i="1" s="1"/>
  <c r="AQ17" i="1"/>
  <c r="AO17" i="1"/>
  <c r="AN17" i="1"/>
  <c r="AP17" i="1" s="1"/>
  <c r="AI17" i="1"/>
  <c r="AJ17" i="1" s="1"/>
  <c r="AH17" i="1"/>
  <c r="AF17" i="1"/>
  <c r="AG17" i="1" s="1"/>
  <c r="AE17" i="1"/>
  <c r="E17" i="1"/>
  <c r="D17" i="1"/>
  <c r="BV16" i="1"/>
  <c r="BW16" i="1" s="1"/>
  <c r="BU16" i="1"/>
  <c r="BT16" i="1"/>
  <c r="BQ16" i="1"/>
  <c r="BM16" i="1"/>
  <c r="BL16" i="1"/>
  <c r="BN16" i="1" s="1"/>
  <c r="BK16" i="1"/>
  <c r="BH16" i="1"/>
  <c r="BD16" i="1"/>
  <c r="BC16" i="1"/>
  <c r="BE16" i="1" s="1"/>
  <c r="BB16" i="1"/>
  <c r="AY16" i="1"/>
  <c r="AU16" i="1"/>
  <c r="AT16" i="1"/>
  <c r="AV16" i="1" s="1"/>
  <c r="AS16" i="1"/>
  <c r="AP16" i="1"/>
  <c r="AM16" i="1"/>
  <c r="AL16" i="1"/>
  <c r="AK16" i="1"/>
  <c r="AJ16" i="1"/>
  <c r="AG16" i="1"/>
  <c r="BW15" i="1"/>
  <c r="BV15" i="1"/>
  <c r="BU15" i="1"/>
  <c r="BT15" i="1"/>
  <c r="BQ15" i="1"/>
  <c r="BM15" i="1"/>
  <c r="BL15" i="1"/>
  <c r="BK15" i="1"/>
  <c r="BH15" i="1"/>
  <c r="BD15" i="1"/>
  <c r="BE15" i="1" s="1"/>
  <c r="BC15" i="1"/>
  <c r="BB15" i="1"/>
  <c r="AY15" i="1"/>
  <c r="AV15" i="1"/>
  <c r="AU15" i="1"/>
  <c r="AT15" i="1"/>
  <c r="AS15" i="1"/>
  <c r="AP15" i="1"/>
  <c r="AL15" i="1"/>
  <c r="AK15" i="1"/>
  <c r="AM15" i="1" s="1"/>
  <c r="AJ15" i="1"/>
  <c r="AG15" i="1"/>
  <c r="BV14" i="1"/>
  <c r="BU14" i="1"/>
  <c r="BW14" i="1" s="1"/>
  <c r="BT14" i="1"/>
  <c r="BQ14" i="1"/>
  <c r="BM14" i="1"/>
  <c r="BN14" i="1" s="1"/>
  <c r="BL14" i="1"/>
  <c r="BK14" i="1"/>
  <c r="BH14" i="1"/>
  <c r="BE14" i="1"/>
  <c r="BD14" i="1"/>
  <c r="BC14" i="1"/>
  <c r="BB14" i="1"/>
  <c r="AY14" i="1"/>
  <c r="AV14" i="1"/>
  <c r="AU14" i="1"/>
  <c r="AT14" i="1"/>
  <c r="AS14" i="1"/>
  <c r="AP14" i="1"/>
  <c r="AL14" i="1"/>
  <c r="AK14" i="1"/>
  <c r="AM14" i="1" s="1"/>
  <c r="AJ14" i="1"/>
  <c r="AG14" i="1"/>
  <c r="BV13" i="1"/>
  <c r="BW13" i="1" s="1"/>
  <c r="BU13" i="1"/>
  <c r="BT13" i="1"/>
  <c r="BQ13" i="1"/>
  <c r="BM13" i="1"/>
  <c r="BN13" i="1" s="1"/>
  <c r="BL13" i="1"/>
  <c r="BK13" i="1"/>
  <c r="BH13" i="1"/>
  <c r="BD13" i="1"/>
  <c r="BC13" i="1"/>
  <c r="BE13" i="1" s="1"/>
  <c r="BB13" i="1"/>
  <c r="AY13" i="1"/>
  <c r="AU13" i="1"/>
  <c r="AT13" i="1"/>
  <c r="AV13" i="1" s="1"/>
  <c r="AS13" i="1"/>
  <c r="AP13" i="1"/>
  <c r="AL13" i="1"/>
  <c r="AK13" i="1"/>
  <c r="AM13" i="1" s="1"/>
  <c r="AJ13" i="1"/>
  <c r="AG13" i="1"/>
  <c r="BW12" i="1"/>
  <c r="BV12" i="1"/>
  <c r="BU12" i="1"/>
  <c r="BT12" i="1"/>
  <c r="BM12" i="1"/>
  <c r="BN12" i="1" s="1"/>
  <c r="BL12" i="1"/>
  <c r="BH12" i="1"/>
  <c r="BE12" i="1"/>
  <c r="BD12" i="1"/>
  <c r="BC12" i="1"/>
  <c r="BB12" i="1"/>
  <c r="AU12" i="1"/>
  <c r="AV12" i="1" s="1"/>
  <c r="AT12" i="1"/>
  <c r="AS12" i="1"/>
  <c r="AP12" i="1"/>
  <c r="AL12" i="1"/>
  <c r="AK12" i="1"/>
  <c r="AM12" i="1" s="1"/>
  <c r="AJ12" i="1"/>
  <c r="AG12" i="1"/>
  <c r="BV11" i="1"/>
  <c r="BU11" i="1"/>
  <c r="BW11" i="1" s="1"/>
  <c r="BT11" i="1"/>
  <c r="BQ11" i="1"/>
  <c r="BM11" i="1"/>
  <c r="BL11" i="1"/>
  <c r="BN11" i="1" s="1"/>
  <c r="BK11" i="1"/>
  <c r="BH11" i="1"/>
  <c r="BE11" i="1"/>
  <c r="BD11" i="1"/>
  <c r="BC11" i="1"/>
  <c r="BB11" i="1"/>
  <c r="AY11" i="1"/>
  <c r="AV11" i="1"/>
  <c r="AU11" i="1"/>
  <c r="AT11" i="1"/>
  <c r="AS11" i="1"/>
  <c r="AP11" i="1"/>
  <c r="AL11" i="1"/>
  <c r="AK11" i="1"/>
  <c r="AJ11" i="1"/>
  <c r="AG11" i="1"/>
  <c r="BV10" i="1"/>
  <c r="BW10" i="1" s="1"/>
  <c r="BU10" i="1"/>
  <c r="BT10" i="1"/>
  <c r="BQ10" i="1"/>
  <c r="BN10" i="1"/>
  <c r="BM10" i="1"/>
  <c r="BL10" i="1"/>
  <c r="BK10" i="1"/>
  <c r="BH10" i="1"/>
  <c r="BD10" i="1"/>
  <c r="BC10" i="1"/>
  <c r="BE10" i="1" s="1"/>
  <c r="BB10" i="1"/>
  <c r="AY10" i="1"/>
  <c r="AU10" i="1"/>
  <c r="AT10" i="1"/>
  <c r="AV10" i="1" s="1"/>
  <c r="AS10" i="1"/>
  <c r="AP10" i="1"/>
  <c r="AL10" i="1"/>
  <c r="AK10" i="1"/>
  <c r="AK17" i="1" s="1"/>
  <c r="AJ10" i="1"/>
  <c r="AG10" i="1"/>
  <c r="BW9" i="1"/>
  <c r="BV9" i="1"/>
  <c r="BU9" i="1"/>
  <c r="BT9" i="1"/>
  <c r="BQ9" i="1"/>
  <c r="BN9" i="1"/>
  <c r="BM9" i="1"/>
  <c r="BL9" i="1"/>
  <c r="BK9" i="1"/>
  <c r="BH9" i="1"/>
  <c r="BD9" i="1"/>
  <c r="BC9" i="1"/>
  <c r="BE9" i="1" s="1"/>
  <c r="BB9" i="1"/>
  <c r="AY9" i="1"/>
  <c r="AU9" i="1"/>
  <c r="AV9" i="1" s="1"/>
  <c r="AT9" i="1"/>
  <c r="AS9" i="1"/>
  <c r="AP9" i="1"/>
  <c r="AL9" i="1"/>
  <c r="AM9" i="1" s="1"/>
  <c r="AK9" i="1"/>
  <c r="AJ9" i="1"/>
  <c r="AG9" i="1"/>
  <c r="BV8" i="1"/>
  <c r="BU8" i="1"/>
  <c r="BT8" i="1"/>
  <c r="BQ8" i="1"/>
  <c r="BM8" i="1"/>
  <c r="BL8" i="1"/>
  <c r="BN8" i="1" s="1"/>
  <c r="BK8" i="1"/>
  <c r="BH8" i="1"/>
  <c r="BD8" i="1"/>
  <c r="BD17" i="1" s="1"/>
  <c r="BC8" i="1"/>
  <c r="BB8" i="1"/>
  <c r="AY8" i="1"/>
  <c r="AV8" i="1"/>
  <c r="AU8" i="1"/>
  <c r="AT8" i="1"/>
  <c r="AT17" i="1" s="1"/>
  <c r="AS8" i="1"/>
  <c r="AP8" i="1"/>
  <c r="AM8" i="1"/>
  <c r="AL8" i="1"/>
  <c r="AK8" i="1"/>
  <c r="AJ8" i="1"/>
  <c r="AG8" i="1"/>
  <c r="AU17" i="1" l="1"/>
  <c r="AV17" i="1" s="1"/>
  <c r="AP25" i="1"/>
  <c r="BU41" i="1"/>
  <c r="BW37" i="1"/>
  <c r="AM21" i="1"/>
  <c r="BW28" i="1"/>
  <c r="AV32" i="1"/>
  <c r="AL33" i="1"/>
  <c r="AM33" i="1" s="1"/>
  <c r="AI41" i="1"/>
  <c r="AJ33" i="1"/>
  <c r="AU37" i="1"/>
  <c r="AV37" i="1" s="1"/>
  <c r="AS37" i="1"/>
  <c r="AM10" i="1"/>
  <c r="BE27" i="1"/>
  <c r="BW36" i="1"/>
  <c r="AL17" i="1"/>
  <c r="AM17" i="1" s="1"/>
  <c r="AE29" i="1"/>
  <c r="AG29" i="1" s="1"/>
  <c r="AK20" i="1"/>
  <c r="AG20" i="1"/>
  <c r="AG25" i="1"/>
  <c r="AU28" i="1"/>
  <c r="AV28" i="1" s="1"/>
  <c r="BM28" i="1"/>
  <c r="BN28" i="1" s="1"/>
  <c r="BK28" i="1"/>
  <c r="AL41" i="1"/>
  <c r="BP41" i="1"/>
  <c r="BQ41" i="1" s="1"/>
  <c r="BD34" i="1"/>
  <c r="BV35" i="1"/>
  <c r="AU36" i="1"/>
  <c r="AV36" i="1" s="1"/>
  <c r="AS36" i="1"/>
  <c r="AM39" i="1"/>
  <c r="AX41" i="1"/>
  <c r="BC17" i="1"/>
  <c r="BE17" i="1" s="1"/>
  <c r="BN15" i="1"/>
  <c r="AT29" i="1"/>
  <c r="BJ29" i="1"/>
  <c r="BK20" i="1"/>
  <c r="AV24" i="1"/>
  <c r="BQ26" i="1"/>
  <c r="BQ32" i="1"/>
  <c r="BE34" i="1"/>
  <c r="BT34" i="1"/>
  <c r="BW35" i="1"/>
  <c r="AG37" i="1"/>
  <c r="BE39" i="1"/>
  <c r="AO29" i="1"/>
  <c r="AJ21" i="1"/>
  <c r="BT28" i="1"/>
  <c r="AU20" i="1"/>
  <c r="AP20" i="1"/>
  <c r="BS29" i="1"/>
  <c r="BT29" i="1" s="1"/>
  <c r="BV20" i="1"/>
  <c r="BA29" i="1"/>
  <c r="BB29" i="1" s="1"/>
  <c r="BD22" i="1"/>
  <c r="BE22" i="1" s="1"/>
  <c r="BB22" i="1"/>
  <c r="BQ23" i="1"/>
  <c r="BM17" i="1"/>
  <c r="BG29" i="1"/>
  <c r="BH29" i="1" s="1"/>
  <c r="BV21" i="1"/>
  <c r="BW21" i="1" s="1"/>
  <c r="BQ21" i="1"/>
  <c r="BN25" i="1"/>
  <c r="AK41" i="1"/>
  <c r="AM32" i="1"/>
  <c r="BL17" i="1"/>
  <c r="BH20" i="1"/>
  <c r="AS24" i="1"/>
  <c r="BU17" i="1"/>
  <c r="BW17" i="1" s="1"/>
  <c r="BW8" i="1"/>
  <c r="AV21" i="1"/>
  <c r="BM23" i="1"/>
  <c r="BH23" i="1"/>
  <c r="BC41" i="1"/>
  <c r="BS41" i="1"/>
  <c r="AO41" i="1"/>
  <c r="AP41" i="1" s="1"/>
  <c r="AP34" i="1"/>
  <c r="BW34" i="1"/>
  <c r="BV38" i="1"/>
  <c r="BW38" i="1" s="1"/>
  <c r="BT38" i="1"/>
  <c r="BH41" i="1"/>
  <c r="AG22" i="1"/>
  <c r="AL22" i="1"/>
  <c r="AL29" i="1" s="1"/>
  <c r="BN23" i="1"/>
  <c r="BK29" i="1"/>
  <c r="BG41" i="1"/>
  <c r="BH32" i="1"/>
  <c r="BJ41" i="1"/>
  <c r="BM34" i="1"/>
  <c r="BN34" i="1" s="1"/>
  <c r="BK34" i="1"/>
  <c r="BM32" i="1"/>
  <c r="AV34" i="1"/>
  <c r="AL40" i="1"/>
  <c r="BD40" i="1"/>
  <c r="BE40" i="1" s="1"/>
  <c r="BB40" i="1"/>
  <c r="BC29" i="1"/>
  <c r="BV22" i="1"/>
  <c r="BW22" i="1" s="1"/>
  <c r="BQ22" i="1"/>
  <c r="BK25" i="1"/>
  <c r="AL27" i="1"/>
  <c r="AM27" i="1" s="1"/>
  <c r="AJ27" i="1"/>
  <c r="AM35" i="1"/>
  <c r="AM40" i="1"/>
  <c r="BT41" i="1"/>
  <c r="BT20" i="1"/>
  <c r="BN26" i="1"/>
  <c r="BL41" i="1"/>
  <c r="BN38" i="1"/>
  <c r="AY41" i="1"/>
  <c r="AP22" i="1"/>
  <c r="BD25" i="1"/>
  <c r="BE25" i="1" s="1"/>
  <c r="BB25" i="1"/>
  <c r="BE8" i="1"/>
  <c r="BV17" i="1"/>
  <c r="AM11" i="1"/>
  <c r="AJ20" i="1"/>
  <c r="AI29" i="1"/>
  <c r="BD20" i="1"/>
  <c r="BD29" i="1" s="1"/>
  <c r="AX29" i="1"/>
  <c r="AY29" i="1" s="1"/>
  <c r="BM20" i="1"/>
  <c r="AU21" i="1"/>
  <c r="AL24" i="1"/>
  <c r="AM24" i="1" s="1"/>
  <c r="AJ24" i="1"/>
  <c r="AM25" i="1"/>
  <c r="BW26" i="1"/>
  <c r="BN27" i="1"/>
  <c r="AY28" i="1"/>
  <c r="AP29" i="1"/>
  <c r="AF41" i="1"/>
  <c r="AG41" i="1" s="1"/>
  <c r="BE32" i="1"/>
  <c r="AS33" i="1"/>
  <c r="AU34" i="1"/>
  <c r="AU41" i="1" s="1"/>
  <c r="AV41" i="1" s="1"/>
  <c r="AV35" i="1"/>
  <c r="BB37" i="1"/>
  <c r="BE38" i="1"/>
  <c r="AJ41" i="1"/>
  <c r="BK41" i="1"/>
  <c r="BM26" i="1"/>
  <c r="BH26" i="1"/>
  <c r="AV39" i="1"/>
  <c r="BV25" i="1"/>
  <c r="BW25" i="1" s="1"/>
  <c r="AH29" i="1"/>
  <c r="AL35" i="1"/>
  <c r="AU39" i="1"/>
  <c r="BV40" i="1"/>
  <c r="BW40" i="1" s="1"/>
  <c r="AY23" i="1"/>
  <c r="BT32" i="1"/>
  <c r="BB34" i="1"/>
  <c r="BH35" i="1"/>
  <c r="AJ36" i="1"/>
  <c r="AP38" i="1"/>
  <c r="BK38" i="1"/>
  <c r="AS40" i="1"/>
  <c r="AR41" i="1"/>
  <c r="AS41" i="1" s="1"/>
  <c r="BD33" i="1"/>
  <c r="BE33" i="1" s="1"/>
  <c r="BM37" i="1"/>
  <c r="BN37" i="1" s="1"/>
  <c r="AS28" i="1"/>
  <c r="AV33" i="1"/>
  <c r="BT35" i="1"/>
  <c r="BT36" i="1"/>
  <c r="BB38" i="1"/>
  <c r="AJ40" i="1"/>
  <c r="BA41" i="1"/>
  <c r="BB41" i="1" s="1"/>
  <c r="BV32" i="1"/>
  <c r="BV41" i="1" s="1"/>
  <c r="AY27" i="1"/>
  <c r="BM41" i="1" l="1"/>
  <c r="BN41" i="1" s="1"/>
  <c r="BV29" i="1"/>
  <c r="BW29" i="1" s="1"/>
  <c r="BW20" i="1"/>
  <c r="BW41" i="1"/>
  <c r="AM22" i="1"/>
  <c r="BE20" i="1"/>
  <c r="AU29" i="1"/>
  <c r="AV29" i="1" s="1"/>
  <c r="AV20" i="1"/>
  <c r="BN20" i="1"/>
  <c r="BM29" i="1"/>
  <c r="BN29" i="1" s="1"/>
  <c r="BD41" i="1"/>
  <c r="BE41" i="1" s="1"/>
  <c r="BW32" i="1"/>
  <c r="BN17" i="1"/>
  <c r="BE29" i="1"/>
  <c r="BN32" i="1"/>
  <c r="AJ29" i="1"/>
  <c r="AM41" i="1"/>
  <c r="AK29" i="1"/>
  <c r="AM29" i="1" s="1"/>
  <c r="AM20" i="1"/>
</calcChain>
</file>

<file path=xl/sharedStrings.xml><?xml version="1.0" encoding="utf-8"?>
<sst xmlns="http://schemas.openxmlformats.org/spreadsheetml/2006/main" count="198" uniqueCount="33">
  <si>
    <t>Graduation Rates for First-time, Full-time Students by Race/Ethnicity and Gender</t>
  </si>
  <si>
    <t>Fall 2017 through Fall 2019 Cohorts</t>
  </si>
  <si>
    <t>2012 Cohort</t>
  </si>
  <si>
    <t>2013 Cohort</t>
  </si>
  <si>
    <t>2014 Cohort</t>
  </si>
  <si>
    <t>2015 Cohort</t>
  </si>
  <si>
    <t>2016 Cohort</t>
  </si>
  <si>
    <t>2017 Cohort</t>
  </si>
  <si>
    <t>2018 Cohort</t>
  </si>
  <si>
    <t>2019 Cohort</t>
  </si>
  <si>
    <t>Male</t>
  </si>
  <si>
    <t>Female</t>
  </si>
  <si>
    <t>Total</t>
  </si>
  <si>
    <t xml:space="preserve">Graduated </t>
  </si>
  <si>
    <t>Cohort</t>
  </si>
  <si>
    <t>%</t>
  </si>
  <si>
    <t>Graduated in 4 yrs or less</t>
  </si>
  <si>
    <t>#</t>
  </si>
  <si>
    <t>African-American/Black</t>
  </si>
  <si>
    <t>American Indian/Alaska Native</t>
  </si>
  <si>
    <t>N/A</t>
  </si>
  <si>
    <t>Asian</t>
  </si>
  <si>
    <t>Hispanic</t>
  </si>
  <si>
    <t>Native Hawaiian/Pacific Islander</t>
  </si>
  <si>
    <t>n/a</t>
  </si>
  <si>
    <t>White, non-Hispanic</t>
  </si>
  <si>
    <t>Non-resident Alien</t>
  </si>
  <si>
    <t>Two or more races</t>
  </si>
  <si>
    <t>Unknown</t>
  </si>
  <si>
    <t>Graduated in 5 yrs or less</t>
  </si>
  <si>
    <t>Graduated in 6 yrs or less</t>
  </si>
  <si>
    <t>Note: Percentages are calculated after removing allowable exclusions from the initial cohort.</t>
  </si>
  <si>
    <t>Source: IPEDS GRS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</si>
</sst>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CD90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7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1" xfId="0" applyFont="1" applyFill="1" applyBorder="1"/>
    <xf numFmtId="9" fontId="2" fillId="2" borderId="0" xfId="2" applyFont="1" applyFill="1" applyAlignment="1"/>
    <xf numFmtId="0" fontId="2" fillId="2" borderId="2" xfId="0" applyFont="1" applyFill="1" applyBorder="1"/>
    <xf numFmtId="0" fontId="3" fillId="3" borderId="3" xfId="3" applyFont="1" applyFill="1" applyBorder="1" applyAlignment="1">
      <alignment horizontal="centerContinuous"/>
    </xf>
    <xf numFmtId="0" fontId="3" fillId="3" borderId="4" xfId="3" applyFont="1" applyFill="1" applyBorder="1" applyAlignment="1">
      <alignment horizontal="centerContinuous"/>
    </xf>
    <xf numFmtId="0" fontId="3" fillId="4" borderId="5" xfId="3" applyFont="1" applyFill="1" applyBorder="1" applyAlignment="1">
      <alignment horizontal="center"/>
    </xf>
    <xf numFmtId="0" fontId="3" fillId="4" borderId="6" xfId="3" applyFont="1" applyFill="1" applyBorder="1" applyAlignment="1">
      <alignment horizontal="center"/>
    </xf>
    <xf numFmtId="0" fontId="3" fillId="4" borderId="7" xfId="3" applyFont="1" applyFill="1" applyBorder="1" applyAlignment="1">
      <alignment horizontal="center"/>
    </xf>
    <xf numFmtId="0" fontId="3" fillId="4" borderId="8" xfId="3" applyFont="1" applyFill="1" applyBorder="1" applyAlignment="1">
      <alignment horizontal="center"/>
    </xf>
    <xf numFmtId="0" fontId="3" fillId="4" borderId="9" xfId="3" applyFont="1" applyFill="1" applyBorder="1" applyAlignment="1">
      <alignment horizontal="center"/>
    </xf>
    <xf numFmtId="0" fontId="6" fillId="5" borderId="6" xfId="3" applyFont="1" applyFill="1" applyBorder="1" applyAlignment="1">
      <alignment horizontal="center"/>
    </xf>
    <xf numFmtId="0" fontId="6" fillId="5" borderId="7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/>
    </xf>
    <xf numFmtId="0" fontId="3" fillId="3" borderId="10" xfId="3" applyFont="1" applyFill="1" applyBorder="1" applyAlignment="1">
      <alignment horizontal="center"/>
    </xf>
    <xf numFmtId="0" fontId="3" fillId="4" borderId="11" xfId="3" applyFont="1" applyFill="1" applyBorder="1" applyAlignment="1">
      <alignment horizontal="center"/>
    </xf>
    <xf numFmtId="0" fontId="3" fillId="4" borderId="12" xfId="3" applyFont="1" applyFill="1" applyBorder="1" applyAlignment="1">
      <alignment horizontal="center"/>
    </xf>
    <xf numFmtId="0" fontId="6" fillId="5" borderId="5" xfId="3" applyFont="1" applyFill="1" applyBorder="1" applyAlignment="1">
      <alignment horizontal="center"/>
    </xf>
    <xf numFmtId="0" fontId="6" fillId="5" borderId="11" xfId="3" applyFont="1" applyFill="1" applyBorder="1" applyAlignment="1">
      <alignment horizontal="center"/>
    </xf>
    <xf numFmtId="0" fontId="3" fillId="3" borderId="3" xfId="3" applyFont="1" applyFill="1" applyBorder="1"/>
    <xf numFmtId="0" fontId="3" fillId="3" borderId="4" xfId="0" applyFont="1" applyFill="1" applyBorder="1" applyAlignment="1">
      <alignment horizontal="right"/>
    </xf>
    <xf numFmtId="0" fontId="3" fillId="4" borderId="5" xfId="3" applyFont="1" applyFill="1" applyBorder="1" applyAlignment="1">
      <alignment horizontal="center"/>
    </xf>
    <xf numFmtId="0" fontId="3" fillId="4" borderId="6" xfId="3" applyFont="1" applyFill="1" applyBorder="1" applyAlignment="1">
      <alignment horizontal="center"/>
    </xf>
    <xf numFmtId="9" fontId="3" fillId="4" borderId="11" xfId="2" applyFont="1" applyFill="1" applyBorder="1" applyAlignment="1">
      <alignment horizontal="center"/>
    </xf>
    <xf numFmtId="9" fontId="3" fillId="4" borderId="7" xfId="2" applyFont="1" applyFill="1" applyBorder="1" applyAlignment="1">
      <alignment horizontal="center"/>
    </xf>
    <xf numFmtId="0" fontId="3" fillId="4" borderId="13" xfId="3" applyFont="1" applyFill="1" applyBorder="1" applyAlignment="1">
      <alignment horizontal="center"/>
    </xf>
    <xf numFmtId="0" fontId="3" fillId="4" borderId="14" xfId="3" applyFont="1" applyFill="1" applyBorder="1" applyAlignment="1">
      <alignment horizontal="center"/>
    </xf>
    <xf numFmtId="0" fontId="3" fillId="4" borderId="11" xfId="3" applyFont="1" applyFill="1" applyBorder="1" applyAlignment="1">
      <alignment horizontal="center"/>
    </xf>
    <xf numFmtId="0" fontId="3" fillId="4" borderId="15" xfId="3" applyFont="1" applyFill="1" applyBorder="1" applyAlignment="1">
      <alignment horizontal="center"/>
    </xf>
    <xf numFmtId="0" fontId="3" fillId="4" borderId="10" xfId="3" applyFont="1" applyFill="1" applyBorder="1" applyAlignment="1">
      <alignment horizontal="center"/>
    </xf>
    <xf numFmtId="0" fontId="3" fillId="4" borderId="1" xfId="3" applyFont="1" applyFill="1" applyBorder="1" applyAlignment="1">
      <alignment horizontal="center"/>
    </xf>
    <xf numFmtId="0" fontId="3" fillId="4" borderId="16" xfId="3" applyFont="1" applyFill="1" applyBorder="1" applyAlignment="1">
      <alignment horizontal="center"/>
    </xf>
    <xf numFmtId="0" fontId="3" fillId="4" borderId="17" xfId="3" applyFont="1" applyFill="1" applyBorder="1" applyAlignment="1">
      <alignment horizontal="center"/>
    </xf>
    <xf numFmtId="0" fontId="3" fillId="4" borderId="18" xfId="3" applyFont="1" applyFill="1" applyBorder="1" applyAlignment="1">
      <alignment horizontal="center"/>
    </xf>
    <xf numFmtId="0" fontId="3" fillId="4" borderId="7" xfId="3" applyFont="1" applyFill="1" applyBorder="1" applyAlignment="1">
      <alignment horizontal="center"/>
    </xf>
    <xf numFmtId="0" fontId="3" fillId="4" borderId="19" xfId="3" applyFont="1" applyFill="1" applyBorder="1" applyAlignment="1">
      <alignment horizontal="center"/>
    </xf>
    <xf numFmtId="0" fontId="6" fillId="5" borderId="19" xfId="3" applyFont="1" applyFill="1" applyBorder="1" applyAlignment="1">
      <alignment horizontal="center"/>
    </xf>
    <xf numFmtId="0" fontId="6" fillId="5" borderId="18" xfId="3" applyFont="1" applyFill="1" applyBorder="1" applyAlignment="1">
      <alignment horizontal="center"/>
    </xf>
    <xf numFmtId="0" fontId="6" fillId="5" borderId="7" xfId="3" applyFont="1" applyFill="1" applyBorder="1" applyAlignment="1">
      <alignment horizontal="center"/>
    </xf>
    <xf numFmtId="0" fontId="6" fillId="5" borderId="15" xfId="3" applyFont="1" applyFill="1" applyBorder="1" applyAlignment="1">
      <alignment horizontal="center"/>
    </xf>
    <xf numFmtId="0" fontId="6" fillId="5" borderId="10" xfId="3" applyFont="1" applyFill="1" applyBorder="1" applyAlignment="1">
      <alignment horizontal="center"/>
    </xf>
    <xf numFmtId="0" fontId="3" fillId="3" borderId="4" xfId="3" applyFont="1" applyFill="1" applyBorder="1"/>
    <xf numFmtId="0" fontId="2" fillId="4" borderId="20" xfId="0" applyFont="1" applyFill="1" applyBorder="1"/>
    <xf numFmtId="0" fontId="2" fillId="4" borderId="0" xfId="0" applyFont="1" applyFill="1"/>
    <xf numFmtId="9" fontId="2" fillId="4" borderId="21" xfId="2" applyFont="1" applyFill="1" applyBorder="1"/>
    <xf numFmtId="0" fontId="2" fillId="4" borderId="22" xfId="0" applyFont="1" applyFill="1" applyBorder="1"/>
    <xf numFmtId="0" fontId="2" fillId="4" borderId="3" xfId="0" applyFont="1" applyFill="1" applyBorder="1"/>
    <xf numFmtId="9" fontId="2" fillId="4" borderId="22" xfId="2" applyFont="1" applyFill="1" applyBorder="1"/>
    <xf numFmtId="0" fontId="2" fillId="4" borderId="2" xfId="0" applyFont="1" applyFill="1" applyBorder="1"/>
    <xf numFmtId="0" fontId="2" fillId="4" borderId="23" xfId="0" applyFont="1" applyFill="1" applyBorder="1"/>
    <xf numFmtId="9" fontId="2" fillId="4" borderId="20" xfId="2" applyFont="1" applyFill="1" applyBorder="1"/>
    <xf numFmtId="9" fontId="7" fillId="4" borderId="24" xfId="2" applyFont="1" applyFill="1" applyBorder="1" applyAlignment="1">
      <alignment horizontal="center"/>
    </xf>
    <xf numFmtId="9" fontId="7" fillId="4" borderId="3" xfId="2" applyFont="1" applyFill="1" applyBorder="1" applyAlignment="1">
      <alignment horizontal="center"/>
    </xf>
    <xf numFmtId="9" fontId="7" fillId="4" borderId="22" xfId="2" applyFont="1" applyFill="1" applyBorder="1" applyAlignment="1">
      <alignment horizontal="center"/>
    </xf>
    <xf numFmtId="9" fontId="7" fillId="4" borderId="4" xfId="2" applyFont="1" applyFill="1" applyBorder="1" applyAlignment="1">
      <alignment horizontal="center"/>
    </xf>
    <xf numFmtId="9" fontId="7" fillId="4" borderId="25" xfId="2" applyFont="1" applyFill="1" applyBorder="1" applyAlignment="1">
      <alignment horizontal="center"/>
    </xf>
    <xf numFmtId="9" fontId="7" fillId="4" borderId="26" xfId="2" applyFont="1" applyFill="1" applyBorder="1" applyAlignment="1">
      <alignment horizontal="center"/>
    </xf>
    <xf numFmtId="9" fontId="7" fillId="4" borderId="27" xfId="2" applyFont="1" applyFill="1" applyBorder="1" applyAlignment="1">
      <alignment horizontal="center"/>
    </xf>
    <xf numFmtId="9" fontId="8" fillId="5" borderId="27" xfId="2" applyFont="1" applyFill="1" applyBorder="1" applyAlignment="1">
      <alignment horizontal="center"/>
    </xf>
    <xf numFmtId="9" fontId="8" fillId="5" borderId="3" xfId="2" applyFont="1" applyFill="1" applyBorder="1" applyAlignment="1">
      <alignment horizontal="center"/>
    </xf>
    <xf numFmtId="9" fontId="8" fillId="5" borderId="4" xfId="2" applyFont="1" applyFill="1" applyBorder="1" applyAlignment="1">
      <alignment horizontal="center"/>
    </xf>
    <xf numFmtId="9" fontId="8" fillId="5" borderId="24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2" xfId="0" applyFont="1" applyFill="1" applyBorder="1" applyAlignment="1">
      <alignment horizontal="right"/>
    </xf>
    <xf numFmtId="164" fontId="7" fillId="4" borderId="20" xfId="1" applyNumberFormat="1" applyFont="1" applyFill="1" applyBorder="1" applyAlignment="1"/>
    <xf numFmtId="164" fontId="7" fillId="4" borderId="0" xfId="1" applyNumberFormat="1" applyFont="1" applyFill="1" applyBorder="1" applyAlignment="1"/>
    <xf numFmtId="9" fontId="7" fillId="4" borderId="21" xfId="2" applyFont="1" applyFill="1" applyBorder="1" applyAlignment="1">
      <alignment horizontal="center"/>
    </xf>
    <xf numFmtId="164" fontId="7" fillId="4" borderId="20" xfId="1" applyNumberFormat="1" applyFont="1" applyFill="1" applyBorder="1" applyAlignment="1">
      <alignment horizontal="center"/>
    </xf>
    <xf numFmtId="164" fontId="7" fillId="4" borderId="0" xfId="1" applyNumberFormat="1" applyFont="1" applyFill="1" applyBorder="1" applyAlignment="1">
      <alignment horizontal="center"/>
    </xf>
    <xf numFmtId="9" fontId="7" fillId="4" borderId="20" xfId="2" applyFont="1" applyFill="1" applyBorder="1" applyAlignment="1">
      <alignment horizontal="center"/>
    </xf>
    <xf numFmtId="164" fontId="7" fillId="4" borderId="28" xfId="1" applyNumberFormat="1" applyFont="1" applyFill="1" applyBorder="1" applyAlignment="1">
      <alignment horizontal="center"/>
    </xf>
    <xf numFmtId="9" fontId="7" fillId="4" borderId="2" xfId="2" applyFont="1" applyFill="1" applyBorder="1" applyAlignment="1">
      <alignment horizontal="center"/>
    </xf>
    <xf numFmtId="9" fontId="7" fillId="4" borderId="0" xfId="2" applyFont="1" applyFill="1" applyBorder="1" applyAlignment="1">
      <alignment horizontal="center"/>
    </xf>
    <xf numFmtId="164" fontId="7" fillId="4" borderId="29" xfId="1" applyNumberFormat="1" applyFont="1" applyFill="1" applyBorder="1" applyAlignment="1">
      <alignment horizontal="center"/>
    </xf>
    <xf numFmtId="9" fontId="7" fillId="4" borderId="30" xfId="2" applyFont="1" applyFill="1" applyBorder="1" applyAlignment="1">
      <alignment horizontal="center"/>
    </xf>
    <xf numFmtId="164" fontId="7" fillId="4" borderId="31" xfId="1" applyNumberFormat="1" applyFont="1" applyFill="1" applyBorder="1" applyAlignment="1">
      <alignment horizontal="center"/>
    </xf>
    <xf numFmtId="164" fontId="6" fillId="5" borderId="31" xfId="1" applyNumberFormat="1" applyFont="1" applyFill="1" applyBorder="1" applyAlignment="1">
      <alignment horizontal="center"/>
    </xf>
    <xf numFmtId="164" fontId="6" fillId="5" borderId="0" xfId="1" applyNumberFormat="1" applyFont="1" applyFill="1" applyBorder="1" applyAlignment="1">
      <alignment horizontal="center"/>
    </xf>
    <xf numFmtId="9" fontId="6" fillId="5" borderId="2" xfId="2" applyFont="1" applyFill="1" applyBorder="1" applyAlignment="1">
      <alignment horizontal="center"/>
    </xf>
    <xf numFmtId="164" fontId="6" fillId="5" borderId="28" xfId="1" applyNumberFormat="1" applyFont="1" applyFill="1" applyBorder="1" applyAlignment="1">
      <alignment horizontal="center"/>
    </xf>
    <xf numFmtId="10" fontId="2" fillId="0" borderId="0" xfId="0" applyNumberFormat="1" applyFont="1"/>
    <xf numFmtId="0" fontId="7" fillId="3" borderId="0" xfId="0" applyFont="1" applyFill="1" applyAlignment="1">
      <alignment horizontal="right"/>
    </xf>
    <xf numFmtId="0" fontId="7" fillId="3" borderId="2" xfId="0" applyFont="1" applyFill="1" applyBorder="1" applyAlignment="1">
      <alignment horizontal="right"/>
    </xf>
    <xf numFmtId="0" fontId="7" fillId="3" borderId="0" xfId="3" applyFont="1" applyFill="1"/>
    <xf numFmtId="164" fontId="7" fillId="4" borderId="20" xfId="1" applyNumberFormat="1" applyFont="1" applyFill="1" applyBorder="1"/>
    <xf numFmtId="164" fontId="7" fillId="4" borderId="0" xfId="1" applyNumberFormat="1" applyFont="1" applyFill="1" applyBorder="1"/>
    <xf numFmtId="164" fontId="7" fillId="4" borderId="20" xfId="1" applyNumberFormat="1" applyFont="1" applyFill="1" applyBorder="1" applyAlignment="1">
      <alignment horizontal="right"/>
    </xf>
    <xf numFmtId="164" fontId="7" fillId="4" borderId="0" xfId="1" applyNumberFormat="1" applyFont="1" applyFill="1" applyBorder="1" applyAlignment="1">
      <alignment horizontal="right"/>
    </xf>
    <xf numFmtId="0" fontId="7" fillId="3" borderId="1" xfId="3" applyFont="1" applyFill="1" applyBorder="1"/>
    <xf numFmtId="0" fontId="7" fillId="3" borderId="10" xfId="0" applyFont="1" applyFill="1" applyBorder="1" applyAlignment="1">
      <alignment horizontal="right"/>
    </xf>
    <xf numFmtId="164" fontId="7" fillId="4" borderId="32" xfId="1" applyNumberFormat="1" applyFont="1" applyFill="1" applyBorder="1"/>
    <xf numFmtId="164" fontId="7" fillId="4" borderId="1" xfId="1" applyNumberFormat="1" applyFont="1" applyFill="1" applyBorder="1"/>
    <xf numFmtId="9" fontId="7" fillId="4" borderId="33" xfId="2" applyFont="1" applyFill="1" applyBorder="1" applyAlignment="1">
      <alignment horizontal="center"/>
    </xf>
    <xf numFmtId="164" fontId="7" fillId="4" borderId="32" xfId="1" applyNumberFormat="1" applyFont="1" applyFill="1" applyBorder="1" applyAlignment="1">
      <alignment horizontal="center"/>
    </xf>
    <xf numFmtId="164" fontId="7" fillId="4" borderId="1" xfId="1" applyNumberFormat="1" applyFont="1" applyFill="1" applyBorder="1" applyAlignment="1">
      <alignment horizontal="center"/>
    </xf>
    <xf numFmtId="9" fontId="7" fillId="4" borderId="32" xfId="2" applyFont="1" applyFill="1" applyBorder="1" applyAlignment="1">
      <alignment horizontal="center"/>
    </xf>
    <xf numFmtId="164" fontId="7" fillId="4" borderId="34" xfId="1" applyNumberFormat="1" applyFont="1" applyFill="1" applyBorder="1" applyAlignment="1">
      <alignment horizontal="center"/>
    </xf>
    <xf numFmtId="9" fontId="7" fillId="4" borderId="10" xfId="2" applyFont="1" applyFill="1" applyBorder="1" applyAlignment="1">
      <alignment horizontal="center"/>
    </xf>
    <xf numFmtId="9" fontId="7" fillId="4" borderId="1" xfId="2" applyFont="1" applyFill="1" applyBorder="1" applyAlignment="1">
      <alignment horizontal="center"/>
    </xf>
    <xf numFmtId="164" fontId="7" fillId="4" borderId="35" xfId="1" applyNumberFormat="1" applyFont="1" applyFill="1" applyBorder="1" applyAlignment="1">
      <alignment horizontal="center"/>
    </xf>
    <xf numFmtId="9" fontId="7" fillId="4" borderId="17" xfId="2" applyFont="1" applyFill="1" applyBorder="1" applyAlignment="1">
      <alignment horizontal="center"/>
    </xf>
    <xf numFmtId="164" fontId="7" fillId="4" borderId="15" xfId="1" applyNumberFormat="1" applyFont="1" applyFill="1" applyBorder="1" applyAlignment="1">
      <alignment horizontal="center"/>
    </xf>
    <xf numFmtId="164" fontId="6" fillId="5" borderId="15" xfId="1" applyNumberFormat="1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/>
    </xf>
    <xf numFmtId="9" fontId="6" fillId="5" borderId="10" xfId="2" applyFont="1" applyFill="1" applyBorder="1" applyAlignment="1">
      <alignment horizontal="center"/>
    </xf>
    <xf numFmtId="164" fontId="6" fillId="5" borderId="34" xfId="1" applyNumberFormat="1" applyFont="1" applyFill="1" applyBorder="1" applyAlignment="1">
      <alignment horizontal="center"/>
    </xf>
    <xf numFmtId="0" fontId="3" fillId="3" borderId="5" xfId="3" applyFont="1" applyFill="1" applyBorder="1"/>
    <xf numFmtId="0" fontId="3" fillId="3" borderId="7" xfId="0" applyFont="1" applyFill="1" applyBorder="1" applyAlignment="1">
      <alignment horizontal="right"/>
    </xf>
    <xf numFmtId="164" fontId="3" fillId="4" borderId="5" xfId="1" applyNumberFormat="1" applyFont="1" applyFill="1" applyBorder="1"/>
    <xf numFmtId="164" fontId="3" fillId="4" borderId="6" xfId="1" applyNumberFormat="1" applyFont="1" applyFill="1" applyBorder="1"/>
    <xf numFmtId="164" fontId="3" fillId="4" borderId="5" xfId="1" applyNumberFormat="1" applyFont="1" applyFill="1" applyBorder="1" applyAlignment="1">
      <alignment horizontal="center"/>
    </xf>
    <xf numFmtId="164" fontId="3" fillId="4" borderId="6" xfId="1" applyNumberFormat="1" applyFont="1" applyFill="1" applyBorder="1" applyAlignment="1">
      <alignment horizontal="center"/>
    </xf>
    <xf numFmtId="9" fontId="3" fillId="4" borderId="5" xfId="2" applyFont="1" applyFill="1" applyBorder="1" applyAlignment="1">
      <alignment horizontal="center"/>
    </xf>
    <xf numFmtId="164" fontId="3" fillId="4" borderId="13" xfId="1" applyNumberFormat="1" applyFont="1" applyFill="1" applyBorder="1" applyAlignment="1">
      <alignment horizontal="center"/>
    </xf>
    <xf numFmtId="9" fontId="3" fillId="4" borderId="6" xfId="2" applyFont="1" applyFill="1" applyBorder="1" applyAlignment="1">
      <alignment horizontal="center"/>
    </xf>
    <xf numFmtId="164" fontId="3" fillId="4" borderId="16" xfId="1" applyNumberFormat="1" applyFont="1" applyFill="1" applyBorder="1" applyAlignment="1">
      <alignment horizontal="center"/>
    </xf>
    <xf numFmtId="9" fontId="3" fillId="4" borderId="9" xfId="2" applyFont="1" applyFill="1" applyBorder="1" applyAlignment="1">
      <alignment horizontal="center"/>
    </xf>
    <xf numFmtId="9" fontId="3" fillId="4" borderId="10" xfId="2" applyFont="1" applyFill="1" applyBorder="1" applyAlignment="1">
      <alignment horizontal="center"/>
    </xf>
    <xf numFmtId="164" fontId="3" fillId="4" borderId="34" xfId="1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3" fillId="4" borderId="15" xfId="1" applyNumberFormat="1" applyFont="1" applyFill="1" applyBorder="1" applyAlignment="1">
      <alignment horizontal="center"/>
    </xf>
    <xf numFmtId="164" fontId="6" fillId="5" borderId="19" xfId="1" applyNumberFormat="1" applyFont="1" applyFill="1" applyBorder="1" applyAlignment="1">
      <alignment horizontal="center"/>
    </xf>
    <xf numFmtId="164" fontId="6" fillId="5" borderId="6" xfId="1" applyNumberFormat="1" applyFont="1" applyFill="1" applyBorder="1" applyAlignment="1">
      <alignment horizontal="center"/>
    </xf>
    <xf numFmtId="9" fontId="6" fillId="5" borderId="7" xfId="2" applyFont="1" applyFill="1" applyBorder="1" applyAlignment="1">
      <alignment horizontal="center"/>
    </xf>
    <xf numFmtId="0" fontId="3" fillId="3" borderId="32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/>
    </xf>
    <xf numFmtId="0" fontId="3" fillId="6" borderId="23" xfId="3" applyFont="1" applyFill="1" applyBorder="1"/>
    <xf numFmtId="0" fontId="3" fillId="6" borderId="3" xfId="3" applyFont="1" applyFill="1" applyBorder="1"/>
    <xf numFmtId="9" fontId="3" fillId="4" borderId="22" xfId="2" applyFont="1" applyFill="1" applyBorder="1" applyAlignment="1">
      <alignment horizontal="center"/>
    </xf>
    <xf numFmtId="0" fontId="3" fillId="4" borderId="23" xfId="3" applyFont="1" applyFill="1" applyBorder="1" applyAlignment="1">
      <alignment horizontal="center"/>
    </xf>
    <xf numFmtId="0" fontId="3" fillId="4" borderId="3" xfId="3" applyFont="1" applyFill="1" applyBorder="1" applyAlignment="1">
      <alignment horizontal="center"/>
    </xf>
    <xf numFmtId="9" fontId="3" fillId="4" borderId="4" xfId="2" applyFont="1" applyFill="1" applyBorder="1" applyAlignment="1">
      <alignment horizontal="center"/>
    </xf>
    <xf numFmtId="9" fontId="2" fillId="7" borderId="24" xfId="2" applyFont="1" applyFill="1" applyBorder="1" applyAlignment="1">
      <alignment horizontal="center"/>
    </xf>
    <xf numFmtId="9" fontId="2" fillId="7" borderId="3" xfId="2" applyFont="1" applyFill="1" applyBorder="1" applyAlignment="1">
      <alignment horizontal="center"/>
    </xf>
    <xf numFmtId="9" fontId="8" fillId="5" borderId="22" xfId="2" applyFont="1" applyFill="1" applyBorder="1" applyAlignment="1">
      <alignment horizontal="center"/>
    </xf>
    <xf numFmtId="164" fontId="7" fillId="6" borderId="20" xfId="1" applyNumberFormat="1" applyFont="1" applyFill="1" applyBorder="1" applyAlignment="1"/>
    <xf numFmtId="164" fontId="7" fillId="6" borderId="0" xfId="1" applyNumberFormat="1" applyFont="1" applyFill="1" applyBorder="1" applyAlignment="1"/>
    <xf numFmtId="164" fontId="7" fillId="7" borderId="28" xfId="1" applyNumberFormat="1" applyFont="1" applyFill="1" applyBorder="1" applyAlignment="1">
      <alignment horizontal="center"/>
    </xf>
    <xf numFmtId="164" fontId="7" fillId="7" borderId="0" xfId="1" applyNumberFormat="1" applyFont="1" applyFill="1" applyBorder="1" applyAlignment="1">
      <alignment horizontal="center"/>
    </xf>
    <xf numFmtId="9" fontId="6" fillId="5" borderId="21" xfId="2" applyFont="1" applyFill="1" applyBorder="1" applyAlignment="1">
      <alignment horizontal="center"/>
    </xf>
    <xf numFmtId="164" fontId="7" fillId="6" borderId="20" xfId="1" applyNumberFormat="1" applyFont="1" applyFill="1" applyBorder="1"/>
    <xf numFmtId="164" fontId="7" fillId="6" borderId="0" xfId="1" applyNumberFormat="1" applyFont="1" applyFill="1" applyBorder="1"/>
    <xf numFmtId="164" fontId="7" fillId="6" borderId="20" xfId="1" applyNumberFormat="1" applyFont="1" applyFill="1" applyBorder="1" applyAlignment="1">
      <alignment horizontal="right"/>
    </xf>
    <xf numFmtId="164" fontId="7" fillId="6" borderId="0" xfId="1" applyNumberFormat="1" applyFont="1" applyFill="1" applyBorder="1" applyAlignment="1">
      <alignment horizontal="right"/>
    </xf>
    <xf numFmtId="164" fontId="7" fillId="6" borderId="32" xfId="1" applyNumberFormat="1" applyFont="1" applyFill="1" applyBorder="1"/>
    <xf numFmtId="164" fontId="7" fillId="6" borderId="1" xfId="1" applyNumberFormat="1" applyFont="1" applyFill="1" applyBorder="1"/>
    <xf numFmtId="164" fontId="7" fillId="7" borderId="34" xfId="1" applyNumberFormat="1" applyFont="1" applyFill="1" applyBorder="1" applyAlignment="1">
      <alignment horizontal="center"/>
    </xf>
    <xf numFmtId="164" fontId="7" fillId="7" borderId="1" xfId="1" applyNumberFormat="1" applyFont="1" applyFill="1" applyBorder="1" applyAlignment="1">
      <alignment horizontal="center"/>
    </xf>
    <xf numFmtId="9" fontId="6" fillId="5" borderId="33" xfId="2" applyFont="1" applyFill="1" applyBorder="1" applyAlignment="1">
      <alignment horizontal="center"/>
    </xf>
    <xf numFmtId="164" fontId="3" fillId="6" borderId="5" xfId="1" applyNumberFormat="1" applyFont="1" applyFill="1" applyBorder="1"/>
    <xf numFmtId="164" fontId="3" fillId="6" borderId="6" xfId="1" applyNumberFormat="1" applyFont="1" applyFill="1" applyBorder="1"/>
    <xf numFmtId="164" fontId="3" fillId="7" borderId="13" xfId="1" applyNumberFormat="1" applyFont="1" applyFill="1" applyBorder="1" applyAlignment="1">
      <alignment horizontal="center"/>
    </xf>
    <xf numFmtId="164" fontId="3" fillId="7" borderId="6" xfId="1" applyNumberFormat="1" applyFont="1" applyFill="1" applyBorder="1" applyAlignment="1">
      <alignment horizontal="center"/>
    </xf>
    <xf numFmtId="164" fontId="3" fillId="4" borderId="7" xfId="1" applyNumberFormat="1" applyFont="1" applyFill="1" applyBorder="1" applyAlignment="1">
      <alignment horizontal="center"/>
    </xf>
    <xf numFmtId="9" fontId="3" fillId="4" borderId="33" xfId="2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horizontal="center"/>
    </xf>
    <xf numFmtId="164" fontId="6" fillId="5" borderId="13" xfId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3" fillId="3" borderId="1" xfId="3" applyFont="1" applyFill="1" applyBorder="1"/>
    <xf numFmtId="0" fontId="3" fillId="3" borderId="1" xfId="0" applyFont="1" applyFill="1" applyBorder="1" applyAlignment="1">
      <alignment horizontal="right"/>
    </xf>
    <xf numFmtId="164" fontId="3" fillId="6" borderId="32" xfId="1" applyNumberFormat="1" applyFont="1" applyFill="1" applyBorder="1"/>
    <xf numFmtId="164" fontId="3" fillId="6" borderId="1" xfId="1" applyNumberFormat="1" applyFont="1" applyFill="1" applyBorder="1"/>
    <xf numFmtId="164" fontId="3" fillId="4" borderId="32" xfId="1" applyNumberFormat="1" applyFont="1" applyFill="1" applyBorder="1" applyAlignment="1">
      <alignment horizontal="center"/>
    </xf>
    <xf numFmtId="164" fontId="3" fillId="7" borderId="34" xfId="1" applyNumberFormat="1" applyFont="1" applyFill="1" applyBorder="1" applyAlignment="1">
      <alignment horizontal="center"/>
    </xf>
    <xf numFmtId="164" fontId="3" fillId="7" borderId="1" xfId="1" applyNumberFormat="1" applyFont="1" applyFill="1" applyBorder="1" applyAlignment="1">
      <alignment horizontal="center"/>
    </xf>
    <xf numFmtId="0" fontId="7" fillId="2" borderId="0" xfId="3" applyFont="1" applyFill="1" applyAlignment="1">
      <alignment horizontal="left"/>
    </xf>
    <xf numFmtId="9" fontId="2" fillId="2" borderId="0" xfId="2" applyFont="1" applyFill="1"/>
    <xf numFmtId="0" fontId="2" fillId="2" borderId="0" xfId="0" applyFont="1" applyFill="1" applyAlignment="1">
      <alignment horizontal="left"/>
    </xf>
    <xf numFmtId="9" fontId="2" fillId="0" borderId="0" xfId="2" applyFont="1"/>
  </cellXfs>
  <cellStyles count="4">
    <cellStyle name="Comma" xfId="1" builtinId="3"/>
    <cellStyle name="Normal" xfId="0" builtinId="0"/>
    <cellStyle name="Normal 2" xfId="3" xr:uid="{69ABDCAB-FA7F-4596-BF7B-4D46E2B2E32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BF9AE-DCB0-4AF4-AE71-032322B0AED3}">
  <dimension ref="A1:EA44"/>
  <sheetViews>
    <sheetView tabSelected="1" zoomScaleNormal="100" workbookViewId="0">
      <pane xSplit="1" topLeftCell="B1" activePane="topRight" state="frozen"/>
      <selection pane="topRight" activeCell="BY43" sqref="BY43"/>
    </sheetView>
  </sheetViews>
  <sheetFormatPr defaultColWidth="8.85546875" defaultRowHeight="11.25" x14ac:dyDescent="0.2"/>
  <cols>
    <col min="1" max="1" width="8.85546875" style="4"/>
    <col min="2" max="2" width="11.28515625" style="4" customWidth="1"/>
    <col min="3" max="3" width="15.85546875" style="4" customWidth="1"/>
    <col min="4" max="5" width="9.140625" style="4" hidden="1" customWidth="1"/>
    <col min="6" max="6" width="7.85546875" style="175" hidden="1" customWidth="1"/>
    <col min="7" max="8" width="7.85546875" style="4" hidden="1" customWidth="1"/>
    <col min="9" max="9" width="7.85546875" style="175" hidden="1" customWidth="1"/>
    <col min="10" max="11" width="7.85546875" style="4" hidden="1" customWidth="1"/>
    <col min="12" max="12" width="7.85546875" style="175" hidden="1" customWidth="1"/>
    <col min="13" max="14" width="7.85546875" style="4" hidden="1" customWidth="1"/>
    <col min="15" max="15" width="7.85546875" style="175" hidden="1" customWidth="1"/>
    <col min="16" max="17" width="7.85546875" style="4" hidden="1" customWidth="1"/>
    <col min="18" max="18" width="7.85546875" style="175" hidden="1" customWidth="1"/>
    <col min="19" max="20" width="7.85546875" style="4" hidden="1" customWidth="1"/>
    <col min="21" max="21" width="7.85546875" style="175" hidden="1" customWidth="1"/>
    <col min="22" max="23" width="7.85546875" style="4" hidden="1" customWidth="1"/>
    <col min="24" max="24" width="7.85546875" style="175" hidden="1" customWidth="1"/>
    <col min="25" max="26" width="7.85546875" style="4" hidden="1" customWidth="1"/>
    <col min="27" max="27" width="7.85546875" style="175" hidden="1" customWidth="1"/>
    <col min="28" max="29" width="7.85546875" style="4" hidden="1" customWidth="1"/>
    <col min="30" max="30" width="7.85546875" style="175" hidden="1" customWidth="1"/>
    <col min="31" max="31" width="8.85546875" style="4" hidden="1" customWidth="1"/>
    <col min="32" max="32" width="0.7109375" style="4" hidden="1" customWidth="1"/>
    <col min="33" max="33" width="0" style="4" hidden="1" customWidth="1"/>
    <col min="34" max="35" width="8.85546875" style="4" hidden="1" customWidth="1"/>
    <col min="36" max="36" width="0" style="4" hidden="1" customWidth="1"/>
    <col min="37" max="38" width="8.85546875" style="4" hidden="1" customWidth="1"/>
    <col min="39" max="42" width="0" style="4" hidden="1" customWidth="1"/>
    <col min="43" max="44" width="8.85546875" style="4" hidden="1" customWidth="1"/>
    <col min="45" max="45" width="0" style="4" hidden="1" customWidth="1"/>
    <col min="46" max="47" width="8.85546875" style="4" hidden="1" customWidth="1"/>
    <col min="48" max="50" width="0" style="4" hidden="1" customWidth="1"/>
    <col min="51" max="51" width="8.85546875" style="4"/>
    <col min="52" max="53" width="0" style="4" hidden="1" customWidth="1"/>
    <col min="54" max="54" width="8.85546875" style="4"/>
    <col min="55" max="56" width="0" style="4" hidden="1" customWidth="1"/>
    <col min="57" max="57" width="7.7109375" style="4" customWidth="1"/>
    <col min="58" max="59" width="8.85546875" style="4" hidden="1" customWidth="1"/>
    <col min="60" max="60" width="8.85546875" style="4"/>
    <col min="61" max="62" width="8.85546875" style="4" hidden="1" customWidth="1"/>
    <col min="63" max="63" width="8.85546875" style="4"/>
    <col min="64" max="65" width="8.85546875" style="4" hidden="1" customWidth="1"/>
    <col min="66" max="66" width="7.140625" style="4" customWidth="1"/>
    <col min="67" max="67" width="9.5703125" style="4" hidden="1" customWidth="1"/>
    <col min="68" max="68" width="6.42578125" style="4" hidden="1" customWidth="1"/>
    <col min="69" max="69" width="8.85546875" style="4" customWidth="1"/>
    <col min="70" max="70" width="9.5703125" style="4" hidden="1" customWidth="1"/>
    <col min="71" max="71" width="3.28515625" style="4" hidden="1" customWidth="1"/>
    <col min="72" max="72" width="9.140625" style="4" customWidth="1"/>
    <col min="73" max="73" width="9.5703125" style="4" hidden="1" customWidth="1"/>
    <col min="74" max="74" width="6.42578125" style="4" hidden="1" customWidth="1"/>
    <col min="75" max="16384" width="8.85546875" style="4"/>
  </cols>
  <sheetData>
    <row r="1" spans="1:13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</row>
    <row r="2" spans="1:131" x14ac:dyDescent="0.2">
      <c r="A2" s="1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</row>
    <row r="3" spans="1:131" x14ac:dyDescent="0.2">
      <c r="A3" s="1"/>
      <c r="B3" s="7"/>
      <c r="C3" s="1"/>
      <c r="D3" s="1"/>
      <c r="E3" s="1"/>
      <c r="F3" s="8"/>
      <c r="G3" s="1"/>
      <c r="H3" s="1"/>
      <c r="I3" s="8"/>
      <c r="J3" s="1"/>
      <c r="K3" s="1"/>
      <c r="L3" s="8"/>
      <c r="M3" s="1"/>
      <c r="N3" s="1"/>
      <c r="O3" s="8"/>
      <c r="P3" s="1"/>
      <c r="Q3" s="1"/>
      <c r="R3" s="8"/>
      <c r="S3" s="1"/>
      <c r="T3" s="1"/>
      <c r="U3" s="8"/>
      <c r="V3" s="1"/>
      <c r="W3" s="1"/>
      <c r="X3" s="8"/>
      <c r="Y3" s="1"/>
      <c r="Z3" s="1"/>
      <c r="AA3" s="8"/>
      <c r="AB3" s="1"/>
      <c r="AC3" s="1"/>
      <c r="AD3" s="8"/>
      <c r="AE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Q3" s="1"/>
      <c r="BT3" s="1"/>
      <c r="BU3" s="1"/>
      <c r="BV3" s="1"/>
      <c r="BW3" s="1"/>
      <c r="BX3" s="1"/>
    </row>
    <row r="4" spans="1:131" x14ac:dyDescent="0.2">
      <c r="A4" s="9"/>
      <c r="B4" s="10"/>
      <c r="C4" s="11"/>
      <c r="D4" s="12" t="s">
        <v>2</v>
      </c>
      <c r="E4" s="13"/>
      <c r="F4" s="13"/>
      <c r="G4" s="13"/>
      <c r="H4" s="13"/>
      <c r="I4" s="13"/>
      <c r="J4" s="13"/>
      <c r="K4" s="13"/>
      <c r="L4" s="14"/>
      <c r="M4" s="12" t="s">
        <v>3</v>
      </c>
      <c r="N4" s="13"/>
      <c r="O4" s="13"/>
      <c r="P4" s="13"/>
      <c r="Q4" s="13"/>
      <c r="R4" s="13"/>
      <c r="S4" s="13"/>
      <c r="T4" s="13"/>
      <c r="U4" s="14"/>
      <c r="V4" s="12" t="s">
        <v>4</v>
      </c>
      <c r="W4" s="13"/>
      <c r="X4" s="13"/>
      <c r="Y4" s="13"/>
      <c r="Z4" s="13"/>
      <c r="AA4" s="13"/>
      <c r="AB4" s="13"/>
      <c r="AC4" s="13"/>
      <c r="AD4" s="14"/>
      <c r="AE4" s="12" t="s">
        <v>5</v>
      </c>
      <c r="AF4" s="13"/>
      <c r="AG4" s="13"/>
      <c r="AH4" s="13"/>
      <c r="AI4" s="13"/>
      <c r="AJ4" s="13"/>
      <c r="AK4" s="13"/>
      <c r="AL4" s="13"/>
      <c r="AM4" s="13"/>
      <c r="AN4" s="15" t="s">
        <v>6</v>
      </c>
      <c r="AO4" s="13"/>
      <c r="AP4" s="13"/>
      <c r="AQ4" s="13"/>
      <c r="AR4" s="13"/>
      <c r="AS4" s="13"/>
      <c r="AT4" s="13"/>
      <c r="AU4" s="13"/>
      <c r="AV4" s="16"/>
      <c r="AW4" s="15" t="s">
        <v>7</v>
      </c>
      <c r="AX4" s="13"/>
      <c r="AY4" s="13"/>
      <c r="AZ4" s="13"/>
      <c r="BA4" s="13"/>
      <c r="BB4" s="13"/>
      <c r="BC4" s="13"/>
      <c r="BD4" s="13"/>
      <c r="BE4" s="14"/>
      <c r="BF4" s="13" t="s">
        <v>8</v>
      </c>
      <c r="BG4" s="13"/>
      <c r="BH4" s="13"/>
      <c r="BI4" s="13"/>
      <c r="BJ4" s="13"/>
      <c r="BK4" s="13"/>
      <c r="BL4" s="13"/>
      <c r="BM4" s="13"/>
      <c r="BN4" s="14"/>
      <c r="BO4" s="17" t="s">
        <v>9</v>
      </c>
      <c r="BP4" s="17"/>
      <c r="BQ4" s="17"/>
      <c r="BR4" s="17"/>
      <c r="BS4" s="17"/>
      <c r="BT4" s="17"/>
      <c r="BU4" s="17"/>
      <c r="BV4" s="17"/>
      <c r="BW4" s="18"/>
      <c r="BX4" s="1"/>
    </row>
    <row r="5" spans="1:131" x14ac:dyDescent="0.2">
      <c r="A5" s="9"/>
      <c r="B5" s="19"/>
      <c r="C5" s="20"/>
      <c r="D5" s="12" t="s">
        <v>10</v>
      </c>
      <c r="E5" s="13"/>
      <c r="F5" s="13"/>
      <c r="G5" s="12" t="s">
        <v>11</v>
      </c>
      <c r="H5" s="13"/>
      <c r="I5" s="14"/>
      <c r="J5" s="13" t="s">
        <v>12</v>
      </c>
      <c r="K5" s="13"/>
      <c r="L5" s="14"/>
      <c r="M5" s="12" t="s">
        <v>10</v>
      </c>
      <c r="N5" s="13"/>
      <c r="O5" s="13"/>
      <c r="P5" s="12" t="s">
        <v>11</v>
      </c>
      <c r="Q5" s="13"/>
      <c r="R5" s="14"/>
      <c r="S5" s="13" t="s">
        <v>12</v>
      </c>
      <c r="T5" s="13"/>
      <c r="U5" s="14"/>
      <c r="V5" s="12" t="s">
        <v>10</v>
      </c>
      <c r="W5" s="13"/>
      <c r="X5" s="14"/>
      <c r="Y5" s="12" t="s">
        <v>11</v>
      </c>
      <c r="Z5" s="13"/>
      <c r="AA5" s="14"/>
      <c r="AB5" s="21" t="s">
        <v>12</v>
      </c>
      <c r="AC5" s="21"/>
      <c r="AD5" s="21"/>
      <c r="AE5" s="12" t="s">
        <v>10</v>
      </c>
      <c r="AF5" s="13"/>
      <c r="AG5" s="14"/>
      <c r="AH5" s="12" t="s">
        <v>11</v>
      </c>
      <c r="AI5" s="13"/>
      <c r="AJ5" s="14"/>
      <c r="AK5" s="21" t="s">
        <v>12</v>
      </c>
      <c r="AL5" s="21"/>
      <c r="AM5" s="12"/>
      <c r="AN5" s="15" t="s">
        <v>10</v>
      </c>
      <c r="AO5" s="13"/>
      <c r="AP5" s="14"/>
      <c r="AQ5" s="12" t="s">
        <v>11</v>
      </c>
      <c r="AR5" s="13"/>
      <c r="AS5" s="14"/>
      <c r="AT5" s="21" t="s">
        <v>12</v>
      </c>
      <c r="AU5" s="21"/>
      <c r="AV5" s="22"/>
      <c r="AW5" s="15" t="s">
        <v>10</v>
      </c>
      <c r="AX5" s="13"/>
      <c r="AY5" s="14"/>
      <c r="AZ5" s="12" t="s">
        <v>11</v>
      </c>
      <c r="BA5" s="13"/>
      <c r="BB5" s="14"/>
      <c r="BC5" s="21" t="s">
        <v>12</v>
      </c>
      <c r="BD5" s="21"/>
      <c r="BE5" s="21"/>
      <c r="BF5" s="13" t="s">
        <v>10</v>
      </c>
      <c r="BG5" s="13"/>
      <c r="BH5" s="14"/>
      <c r="BI5" s="12" t="s">
        <v>11</v>
      </c>
      <c r="BJ5" s="13"/>
      <c r="BK5" s="14"/>
      <c r="BL5" s="21" t="s">
        <v>12</v>
      </c>
      <c r="BM5" s="21"/>
      <c r="BN5" s="21"/>
      <c r="BO5" s="17" t="s">
        <v>10</v>
      </c>
      <c r="BP5" s="17"/>
      <c r="BQ5" s="18"/>
      <c r="BR5" s="23" t="s">
        <v>11</v>
      </c>
      <c r="BS5" s="17"/>
      <c r="BT5" s="18"/>
      <c r="BU5" s="24" t="s">
        <v>12</v>
      </c>
      <c r="BV5" s="24"/>
      <c r="BW5" s="24"/>
      <c r="BX5" s="1"/>
    </row>
    <row r="6" spans="1:131" x14ac:dyDescent="0.2">
      <c r="A6" s="9"/>
      <c r="B6" s="25"/>
      <c r="C6" s="26"/>
      <c r="D6" s="27" t="s">
        <v>13</v>
      </c>
      <c r="E6" s="28" t="s">
        <v>14</v>
      </c>
      <c r="F6" s="29" t="s">
        <v>15</v>
      </c>
      <c r="G6" s="27" t="s">
        <v>13</v>
      </c>
      <c r="H6" s="28" t="s">
        <v>14</v>
      </c>
      <c r="I6" s="29" t="s">
        <v>15</v>
      </c>
      <c r="J6" s="27" t="s">
        <v>13</v>
      </c>
      <c r="K6" s="28" t="s">
        <v>14</v>
      </c>
      <c r="L6" s="30" t="s">
        <v>15</v>
      </c>
      <c r="M6" s="27" t="s">
        <v>13</v>
      </c>
      <c r="N6" s="28" t="s">
        <v>14</v>
      </c>
      <c r="O6" s="30" t="s">
        <v>15</v>
      </c>
      <c r="P6" s="27" t="s">
        <v>13</v>
      </c>
      <c r="Q6" s="28" t="s">
        <v>14</v>
      </c>
      <c r="R6" s="30" t="s">
        <v>15</v>
      </c>
      <c r="S6" s="27" t="s">
        <v>13</v>
      </c>
      <c r="T6" s="28" t="s">
        <v>14</v>
      </c>
      <c r="U6" s="30" t="s">
        <v>15</v>
      </c>
      <c r="V6" s="31" t="s">
        <v>13</v>
      </c>
      <c r="W6" s="32" t="s">
        <v>14</v>
      </c>
      <c r="X6" s="33" t="s">
        <v>15</v>
      </c>
      <c r="Y6" s="34" t="s">
        <v>13</v>
      </c>
      <c r="Z6" s="34" t="s">
        <v>14</v>
      </c>
      <c r="AA6" s="35" t="s">
        <v>15</v>
      </c>
      <c r="AB6" s="34" t="s">
        <v>13</v>
      </c>
      <c r="AC6" s="34" t="s">
        <v>14</v>
      </c>
      <c r="AD6" s="35" t="s">
        <v>15</v>
      </c>
      <c r="AE6" s="31" t="s">
        <v>13</v>
      </c>
      <c r="AF6" s="32" t="s">
        <v>14</v>
      </c>
      <c r="AG6" s="33" t="s">
        <v>15</v>
      </c>
      <c r="AH6" s="34" t="s">
        <v>13</v>
      </c>
      <c r="AI6" s="34" t="s">
        <v>14</v>
      </c>
      <c r="AJ6" s="35" t="s">
        <v>15</v>
      </c>
      <c r="AK6" s="34" t="s">
        <v>13</v>
      </c>
      <c r="AL6" s="34" t="s">
        <v>14</v>
      </c>
      <c r="AM6" s="36" t="s">
        <v>15</v>
      </c>
      <c r="AN6" s="37" t="s">
        <v>13</v>
      </c>
      <c r="AO6" s="32" t="s">
        <v>14</v>
      </c>
      <c r="AP6" s="33" t="s">
        <v>15</v>
      </c>
      <c r="AQ6" s="34" t="s">
        <v>13</v>
      </c>
      <c r="AR6" s="34" t="s">
        <v>14</v>
      </c>
      <c r="AS6" s="35" t="s">
        <v>15</v>
      </c>
      <c r="AT6" s="34" t="s">
        <v>13</v>
      </c>
      <c r="AU6" s="34" t="s">
        <v>14</v>
      </c>
      <c r="AV6" s="38" t="s">
        <v>15</v>
      </c>
      <c r="AW6" s="37" t="s">
        <v>13</v>
      </c>
      <c r="AX6" s="39" t="s">
        <v>14</v>
      </c>
      <c r="AY6" s="40" t="s">
        <v>15</v>
      </c>
      <c r="AZ6" s="34" t="s">
        <v>13</v>
      </c>
      <c r="BA6" s="34" t="s">
        <v>14</v>
      </c>
      <c r="BB6" s="35" t="s">
        <v>15</v>
      </c>
      <c r="BC6" s="34" t="s">
        <v>13</v>
      </c>
      <c r="BD6" s="34" t="s">
        <v>14</v>
      </c>
      <c r="BE6" s="40" t="s">
        <v>15</v>
      </c>
      <c r="BF6" s="41" t="s">
        <v>13</v>
      </c>
      <c r="BG6" s="39" t="s">
        <v>14</v>
      </c>
      <c r="BH6" s="40" t="s">
        <v>15</v>
      </c>
      <c r="BI6" s="34" t="s">
        <v>13</v>
      </c>
      <c r="BJ6" s="34" t="s">
        <v>14</v>
      </c>
      <c r="BK6" s="35" t="s">
        <v>15</v>
      </c>
      <c r="BL6" s="34" t="s">
        <v>13</v>
      </c>
      <c r="BM6" s="34" t="s">
        <v>14</v>
      </c>
      <c r="BN6" s="40" t="s">
        <v>15</v>
      </c>
      <c r="BO6" s="42" t="s">
        <v>13</v>
      </c>
      <c r="BP6" s="43" t="s">
        <v>14</v>
      </c>
      <c r="BQ6" s="44" t="s">
        <v>15</v>
      </c>
      <c r="BR6" s="45" t="s">
        <v>13</v>
      </c>
      <c r="BS6" s="45" t="s">
        <v>14</v>
      </c>
      <c r="BT6" s="46" t="s">
        <v>15</v>
      </c>
      <c r="BU6" s="45" t="s">
        <v>13</v>
      </c>
      <c r="BV6" s="45" t="s">
        <v>14</v>
      </c>
      <c r="BW6" s="46" t="s">
        <v>15</v>
      </c>
      <c r="BX6" s="1"/>
    </row>
    <row r="7" spans="1:131" x14ac:dyDescent="0.2">
      <c r="A7" s="9"/>
      <c r="B7" s="25" t="s">
        <v>16</v>
      </c>
      <c r="C7" s="47"/>
      <c r="D7" s="48"/>
      <c r="E7" s="49"/>
      <c r="F7" s="50"/>
      <c r="G7" s="51"/>
      <c r="H7" s="52"/>
      <c r="I7" s="53"/>
      <c r="J7" s="54"/>
      <c r="K7" s="54"/>
      <c r="L7" s="50"/>
      <c r="M7" s="48"/>
      <c r="N7" s="49"/>
      <c r="O7" s="53"/>
      <c r="P7" s="55"/>
      <c r="Q7" s="52"/>
      <c r="R7" s="53"/>
      <c r="S7" s="49"/>
      <c r="T7" s="49"/>
      <c r="U7" s="56"/>
      <c r="V7" s="57" t="s">
        <v>17</v>
      </c>
      <c r="W7" s="58"/>
      <c r="X7" s="59"/>
      <c r="Y7" s="57"/>
      <c r="Z7" s="58"/>
      <c r="AA7" s="60"/>
      <c r="AB7" s="57"/>
      <c r="AC7" s="58"/>
      <c r="AD7" s="60"/>
      <c r="AE7" s="57" t="s">
        <v>17</v>
      </c>
      <c r="AF7" s="58"/>
      <c r="AG7" s="59"/>
      <c r="AH7" s="57"/>
      <c r="AI7" s="58"/>
      <c r="AJ7" s="60"/>
      <c r="AK7" s="57"/>
      <c r="AL7" s="58"/>
      <c r="AM7" s="58"/>
      <c r="AN7" s="61" t="s">
        <v>17</v>
      </c>
      <c r="AO7" s="58"/>
      <c r="AP7" s="59"/>
      <c r="AQ7" s="57"/>
      <c r="AR7" s="58"/>
      <c r="AS7" s="60"/>
      <c r="AT7" s="57"/>
      <c r="AU7" s="58"/>
      <c r="AV7" s="62"/>
      <c r="AW7" s="61" t="s">
        <v>17</v>
      </c>
      <c r="AX7" s="58"/>
      <c r="AY7" s="60"/>
      <c r="AZ7" s="57" t="s">
        <v>17</v>
      </c>
      <c r="BA7" s="58"/>
      <c r="BB7" s="60"/>
      <c r="BC7" s="57"/>
      <c r="BD7" s="58"/>
      <c r="BE7" s="60"/>
      <c r="BF7" s="63" t="s">
        <v>17</v>
      </c>
      <c r="BG7" s="58"/>
      <c r="BH7" s="60"/>
      <c r="BI7" s="57" t="s">
        <v>17</v>
      </c>
      <c r="BJ7" s="58"/>
      <c r="BK7" s="60"/>
      <c r="BL7" s="57"/>
      <c r="BM7" s="58"/>
      <c r="BN7" s="60"/>
      <c r="BO7" s="64" t="s">
        <v>17</v>
      </c>
      <c r="BP7" s="65"/>
      <c r="BQ7" s="66"/>
      <c r="BR7" s="67" t="s">
        <v>17</v>
      </c>
      <c r="BS7" s="65"/>
      <c r="BT7" s="66"/>
      <c r="BU7" s="67"/>
      <c r="BV7" s="65"/>
      <c r="BW7" s="66"/>
      <c r="BX7" s="1"/>
      <c r="BZ7" s="68"/>
      <c r="CA7" s="68"/>
      <c r="CC7" s="68"/>
      <c r="CD7" s="68"/>
      <c r="CG7" s="68"/>
      <c r="CH7" s="68"/>
    </row>
    <row r="8" spans="1:131" x14ac:dyDescent="0.2">
      <c r="A8" s="9"/>
      <c r="B8" s="69" t="s">
        <v>18</v>
      </c>
      <c r="C8" s="70"/>
      <c r="D8" s="71">
        <v>8</v>
      </c>
      <c r="E8" s="72">
        <v>42</v>
      </c>
      <c r="F8" s="73">
        <v>0.19047619047619047</v>
      </c>
      <c r="G8" s="74">
        <v>33</v>
      </c>
      <c r="H8" s="75">
        <v>65</v>
      </c>
      <c r="I8" s="73">
        <v>0.50769230769230766</v>
      </c>
      <c r="J8" s="75">
        <v>41</v>
      </c>
      <c r="K8" s="75">
        <v>107</v>
      </c>
      <c r="L8" s="73">
        <v>0.38317757009345793</v>
      </c>
      <c r="M8" s="74">
        <v>15</v>
      </c>
      <c r="N8" s="75">
        <v>34</v>
      </c>
      <c r="O8" s="73">
        <v>0.44117647058823528</v>
      </c>
      <c r="P8" s="74">
        <v>26</v>
      </c>
      <c r="Q8" s="75">
        <v>62</v>
      </c>
      <c r="R8" s="73">
        <v>0.41935483870967744</v>
      </c>
      <c r="S8" s="75">
        <v>41</v>
      </c>
      <c r="T8" s="75">
        <v>96</v>
      </c>
      <c r="U8" s="76">
        <v>0.42708333333333331</v>
      </c>
      <c r="V8" s="77">
        <v>13</v>
      </c>
      <c r="W8" s="75">
        <v>49</v>
      </c>
      <c r="X8" s="73">
        <v>0.26530612244897961</v>
      </c>
      <c r="Y8" s="77">
        <v>29</v>
      </c>
      <c r="Z8" s="75">
        <v>68</v>
      </c>
      <c r="AA8" s="78">
        <v>0.4264705882352941</v>
      </c>
      <c r="AB8" s="77">
        <v>42</v>
      </c>
      <c r="AC8" s="75">
        <v>117</v>
      </c>
      <c r="AD8" s="78">
        <v>0.35897435897435898</v>
      </c>
      <c r="AE8" s="77">
        <v>9</v>
      </c>
      <c r="AF8" s="75">
        <v>51</v>
      </c>
      <c r="AG8" s="73">
        <f>AE8/AF8</f>
        <v>0.17647058823529413</v>
      </c>
      <c r="AH8" s="77">
        <v>27</v>
      </c>
      <c r="AI8" s="75">
        <v>79</v>
      </c>
      <c r="AJ8" s="78">
        <f>AH8/AI8</f>
        <v>0.34177215189873417</v>
      </c>
      <c r="AK8" s="77">
        <f>AH8+AE8</f>
        <v>36</v>
      </c>
      <c r="AL8" s="75">
        <f>AI8+AF8</f>
        <v>130</v>
      </c>
      <c r="AM8" s="79">
        <f>AK8/AL8</f>
        <v>0.27692307692307694</v>
      </c>
      <c r="AN8" s="80">
        <v>11</v>
      </c>
      <c r="AO8" s="75">
        <v>50</v>
      </c>
      <c r="AP8" s="73">
        <f>AN8/AO8</f>
        <v>0.22</v>
      </c>
      <c r="AQ8" s="77">
        <v>42</v>
      </c>
      <c r="AR8" s="75">
        <v>99</v>
      </c>
      <c r="AS8" s="78">
        <f>AQ8/AR8</f>
        <v>0.42424242424242425</v>
      </c>
      <c r="AT8" s="77">
        <f>AQ8+AN8</f>
        <v>53</v>
      </c>
      <c r="AU8" s="75">
        <f>AR8+AO8</f>
        <v>149</v>
      </c>
      <c r="AV8" s="81">
        <f>AT8/AU8</f>
        <v>0.35570469798657717</v>
      </c>
      <c r="AW8" s="80">
        <v>15</v>
      </c>
      <c r="AX8" s="75">
        <v>68</v>
      </c>
      <c r="AY8" s="78">
        <f>AW8/AX8</f>
        <v>0.22058823529411764</v>
      </c>
      <c r="AZ8" s="77">
        <v>53</v>
      </c>
      <c r="BA8" s="75">
        <v>104</v>
      </c>
      <c r="BB8" s="78">
        <f>AZ8/BA8</f>
        <v>0.50961538461538458</v>
      </c>
      <c r="BC8" s="77">
        <f>AZ8+AW8</f>
        <v>68</v>
      </c>
      <c r="BD8" s="75">
        <f>BA8+AX8</f>
        <v>172</v>
      </c>
      <c r="BE8" s="78">
        <f>BC8/BD8</f>
        <v>0.39534883720930231</v>
      </c>
      <c r="BF8" s="82">
        <v>17</v>
      </c>
      <c r="BG8" s="75">
        <v>60</v>
      </c>
      <c r="BH8" s="78">
        <f>BF8/BG8</f>
        <v>0.28333333333333333</v>
      </c>
      <c r="BI8" s="77">
        <v>42</v>
      </c>
      <c r="BJ8" s="75">
        <v>96</v>
      </c>
      <c r="BK8" s="78">
        <f>BI8/BJ8</f>
        <v>0.4375</v>
      </c>
      <c r="BL8" s="77">
        <f>BI8+BF8</f>
        <v>59</v>
      </c>
      <c r="BM8" s="75">
        <f>BJ8+BG8</f>
        <v>156</v>
      </c>
      <c r="BN8" s="78">
        <f>BL8/BM8</f>
        <v>0.37820512820512819</v>
      </c>
      <c r="BO8" s="83">
        <v>22</v>
      </c>
      <c r="BP8" s="84">
        <v>84</v>
      </c>
      <c r="BQ8" s="85">
        <f>BO8/BP8</f>
        <v>0.26190476190476192</v>
      </c>
      <c r="BR8" s="86">
        <v>35</v>
      </c>
      <c r="BS8" s="84">
        <v>98</v>
      </c>
      <c r="BT8" s="85">
        <f>BR8/BS8</f>
        <v>0.35714285714285715</v>
      </c>
      <c r="BU8" s="86">
        <f>BR8+BO8</f>
        <v>57</v>
      </c>
      <c r="BV8" s="84">
        <f>BS8+BP8</f>
        <v>182</v>
      </c>
      <c r="BW8" s="85">
        <f>BU8/BV8</f>
        <v>0.31318681318681318</v>
      </c>
      <c r="BX8" s="1"/>
      <c r="CB8" s="87"/>
    </row>
    <row r="9" spans="1:131" x14ac:dyDescent="0.2">
      <c r="A9" s="9"/>
      <c r="B9" s="69" t="s">
        <v>19</v>
      </c>
      <c r="C9" s="70"/>
      <c r="D9" s="71">
        <v>0</v>
      </c>
      <c r="E9" s="72">
        <v>0</v>
      </c>
      <c r="F9" s="73" t="s">
        <v>20</v>
      </c>
      <c r="G9" s="74">
        <v>1</v>
      </c>
      <c r="H9" s="75">
        <v>4</v>
      </c>
      <c r="I9" s="73">
        <v>0.25</v>
      </c>
      <c r="J9" s="75">
        <v>1</v>
      </c>
      <c r="K9" s="75">
        <v>4</v>
      </c>
      <c r="L9" s="73">
        <v>0.25</v>
      </c>
      <c r="M9" s="74">
        <v>0</v>
      </c>
      <c r="N9" s="75">
        <v>0</v>
      </c>
      <c r="O9" s="73" t="s">
        <v>20</v>
      </c>
      <c r="P9" s="74">
        <v>0</v>
      </c>
      <c r="Q9" s="75">
        <v>0</v>
      </c>
      <c r="R9" s="73" t="s">
        <v>20</v>
      </c>
      <c r="S9" s="75">
        <v>0</v>
      </c>
      <c r="T9" s="75">
        <v>0</v>
      </c>
      <c r="U9" s="79" t="s">
        <v>20</v>
      </c>
      <c r="V9" s="77">
        <v>4</v>
      </c>
      <c r="W9" s="75">
        <v>5</v>
      </c>
      <c r="X9" s="73">
        <v>0.8</v>
      </c>
      <c r="Y9" s="77">
        <v>4</v>
      </c>
      <c r="Z9" s="75">
        <v>7</v>
      </c>
      <c r="AA9" s="78">
        <v>0.5714285714285714</v>
      </c>
      <c r="AB9" s="77">
        <v>8</v>
      </c>
      <c r="AC9" s="75">
        <v>12</v>
      </c>
      <c r="AD9" s="78">
        <v>0.66666666666666663</v>
      </c>
      <c r="AE9" s="77">
        <v>1</v>
      </c>
      <c r="AF9" s="75">
        <v>3</v>
      </c>
      <c r="AG9" s="73">
        <f t="shared" ref="AG9:AG17" si="0">AE9/AF9</f>
        <v>0.33333333333333331</v>
      </c>
      <c r="AH9" s="77">
        <v>5</v>
      </c>
      <c r="AI9" s="75">
        <v>9</v>
      </c>
      <c r="AJ9" s="78">
        <f t="shared" ref="AJ9:AJ17" si="1">AH9/AI9</f>
        <v>0.55555555555555558</v>
      </c>
      <c r="AK9" s="77">
        <f t="shared" ref="AK9:AL16" si="2">AH9+AE9</f>
        <v>6</v>
      </c>
      <c r="AL9" s="75">
        <f t="shared" si="2"/>
        <v>12</v>
      </c>
      <c r="AM9" s="79">
        <f t="shared" ref="AM9:AM17" si="3">AK9/AL9</f>
        <v>0.5</v>
      </c>
      <c r="AN9" s="80">
        <v>1</v>
      </c>
      <c r="AO9" s="75">
        <v>5</v>
      </c>
      <c r="AP9" s="73">
        <f t="shared" ref="AP9:AP16" si="4">AN9/AO9</f>
        <v>0.2</v>
      </c>
      <c r="AQ9" s="77">
        <v>1</v>
      </c>
      <c r="AR9" s="75">
        <v>9</v>
      </c>
      <c r="AS9" s="78">
        <f t="shared" ref="AS9:AS17" si="5">AQ9/AR9</f>
        <v>0.1111111111111111</v>
      </c>
      <c r="AT9" s="77">
        <f t="shared" ref="AT9:AU16" si="6">AQ9+AN9</f>
        <v>2</v>
      </c>
      <c r="AU9" s="75">
        <f t="shared" si="6"/>
        <v>14</v>
      </c>
      <c r="AV9" s="81">
        <f t="shared" ref="AV9:AV17" si="7">AT9/AU9</f>
        <v>0.14285714285714285</v>
      </c>
      <c r="AW9" s="80">
        <v>1</v>
      </c>
      <c r="AX9" s="75">
        <v>7</v>
      </c>
      <c r="AY9" s="78">
        <f t="shared" ref="AY9:AY11" si="8">AW9/AX9</f>
        <v>0.14285714285714285</v>
      </c>
      <c r="AZ9" s="77">
        <v>5</v>
      </c>
      <c r="BA9" s="75">
        <v>6</v>
      </c>
      <c r="BB9" s="78">
        <f t="shared" ref="BB9:BB17" si="9">AZ9/BA9</f>
        <v>0.83333333333333337</v>
      </c>
      <c r="BC9" s="77">
        <f t="shared" ref="BC9:BD16" si="10">AZ9+AW9</f>
        <v>6</v>
      </c>
      <c r="BD9" s="75">
        <f t="shared" si="10"/>
        <v>13</v>
      </c>
      <c r="BE9" s="78">
        <f t="shared" ref="BE9:BE17" si="11">BC9/BD9</f>
        <v>0.46153846153846156</v>
      </c>
      <c r="BF9" s="82">
        <v>0</v>
      </c>
      <c r="BG9" s="75">
        <v>3</v>
      </c>
      <c r="BH9" s="78">
        <f t="shared" ref="BH9:BH16" si="12">BF9/BG9</f>
        <v>0</v>
      </c>
      <c r="BI9" s="77">
        <v>3</v>
      </c>
      <c r="BJ9" s="75">
        <v>8</v>
      </c>
      <c r="BK9" s="78">
        <f t="shared" ref="BK9:BK17" si="13">BI9/BJ9</f>
        <v>0.375</v>
      </c>
      <c r="BL9" s="77">
        <f t="shared" ref="BL9:BM16" si="14">BI9+BF9</f>
        <v>3</v>
      </c>
      <c r="BM9" s="75">
        <f t="shared" si="14"/>
        <v>11</v>
      </c>
      <c r="BN9" s="78">
        <f t="shared" ref="BN9:BN17" si="15">BL9/BM9</f>
        <v>0.27272727272727271</v>
      </c>
      <c r="BO9" s="83">
        <v>0</v>
      </c>
      <c r="BP9" s="84">
        <v>8</v>
      </c>
      <c r="BQ9" s="85">
        <f t="shared" ref="BQ9:BQ16" si="16">BO9/BP9</f>
        <v>0</v>
      </c>
      <c r="BR9" s="86">
        <v>4</v>
      </c>
      <c r="BS9" s="84">
        <v>12</v>
      </c>
      <c r="BT9" s="85">
        <f t="shared" ref="BT9:BT17" si="17">BR9/BS9</f>
        <v>0.33333333333333331</v>
      </c>
      <c r="BU9" s="86">
        <f t="shared" ref="BU9:BV16" si="18">BR9+BO9</f>
        <v>4</v>
      </c>
      <c r="BV9" s="84">
        <f t="shared" si="18"/>
        <v>20</v>
      </c>
      <c r="BW9" s="85">
        <f t="shared" ref="BW9:BW17" si="19">BU9/BV9</f>
        <v>0.2</v>
      </c>
      <c r="BX9" s="1"/>
      <c r="CB9" s="87"/>
    </row>
    <row r="10" spans="1:131" x14ac:dyDescent="0.2">
      <c r="A10" s="9"/>
      <c r="B10" s="69" t="s">
        <v>21</v>
      </c>
      <c r="C10" s="70"/>
      <c r="D10" s="71">
        <v>5</v>
      </c>
      <c r="E10" s="72">
        <v>19</v>
      </c>
      <c r="F10" s="73">
        <v>0.26315789473684209</v>
      </c>
      <c r="G10" s="74">
        <v>10</v>
      </c>
      <c r="H10" s="75">
        <v>23</v>
      </c>
      <c r="I10" s="73">
        <v>0.43478260869565216</v>
      </c>
      <c r="J10" s="75">
        <v>15</v>
      </c>
      <c r="K10" s="75">
        <v>42</v>
      </c>
      <c r="L10" s="73">
        <v>0.35714285714285715</v>
      </c>
      <c r="M10" s="74">
        <v>4</v>
      </c>
      <c r="N10" s="75">
        <v>10</v>
      </c>
      <c r="O10" s="73">
        <v>0.4</v>
      </c>
      <c r="P10" s="74">
        <v>14</v>
      </c>
      <c r="Q10" s="75">
        <v>23</v>
      </c>
      <c r="R10" s="73">
        <v>0.60869565217391308</v>
      </c>
      <c r="S10" s="75">
        <v>18</v>
      </c>
      <c r="T10" s="75">
        <v>33</v>
      </c>
      <c r="U10" s="76">
        <v>0.54545454545454541</v>
      </c>
      <c r="V10" s="77">
        <v>0</v>
      </c>
      <c r="W10" s="75">
        <v>16</v>
      </c>
      <c r="X10" s="73">
        <v>0</v>
      </c>
      <c r="Y10" s="77">
        <v>9</v>
      </c>
      <c r="Z10" s="75">
        <v>21</v>
      </c>
      <c r="AA10" s="78">
        <v>0.42857142857142855</v>
      </c>
      <c r="AB10" s="77">
        <v>9</v>
      </c>
      <c r="AC10" s="75">
        <v>37</v>
      </c>
      <c r="AD10" s="78">
        <v>0.24324324324324326</v>
      </c>
      <c r="AE10" s="77">
        <v>4</v>
      </c>
      <c r="AF10" s="75">
        <v>12</v>
      </c>
      <c r="AG10" s="73">
        <f t="shared" si="0"/>
        <v>0.33333333333333331</v>
      </c>
      <c r="AH10" s="77">
        <v>20</v>
      </c>
      <c r="AI10" s="75">
        <v>37</v>
      </c>
      <c r="AJ10" s="78">
        <f t="shared" si="1"/>
        <v>0.54054054054054057</v>
      </c>
      <c r="AK10" s="77">
        <f t="shared" si="2"/>
        <v>24</v>
      </c>
      <c r="AL10" s="75">
        <f t="shared" si="2"/>
        <v>49</v>
      </c>
      <c r="AM10" s="79">
        <f t="shared" si="3"/>
        <v>0.48979591836734693</v>
      </c>
      <c r="AN10" s="80">
        <v>6</v>
      </c>
      <c r="AO10" s="75">
        <v>25</v>
      </c>
      <c r="AP10" s="73">
        <f t="shared" si="4"/>
        <v>0.24</v>
      </c>
      <c r="AQ10" s="77">
        <v>17</v>
      </c>
      <c r="AR10" s="75">
        <v>36</v>
      </c>
      <c r="AS10" s="78">
        <f t="shared" si="5"/>
        <v>0.47222222222222221</v>
      </c>
      <c r="AT10" s="77">
        <f t="shared" si="6"/>
        <v>23</v>
      </c>
      <c r="AU10" s="75">
        <f t="shared" si="6"/>
        <v>61</v>
      </c>
      <c r="AV10" s="81">
        <f t="shared" si="7"/>
        <v>0.37704918032786883</v>
      </c>
      <c r="AW10" s="80">
        <v>9</v>
      </c>
      <c r="AX10" s="75">
        <v>24</v>
      </c>
      <c r="AY10" s="78">
        <f t="shared" si="8"/>
        <v>0.375</v>
      </c>
      <c r="AZ10" s="77">
        <v>14</v>
      </c>
      <c r="BA10" s="75">
        <v>32</v>
      </c>
      <c r="BB10" s="78">
        <f t="shared" si="9"/>
        <v>0.4375</v>
      </c>
      <c r="BC10" s="77">
        <f t="shared" si="10"/>
        <v>23</v>
      </c>
      <c r="BD10" s="75">
        <f t="shared" si="10"/>
        <v>56</v>
      </c>
      <c r="BE10" s="78">
        <f t="shared" si="11"/>
        <v>0.4107142857142857</v>
      </c>
      <c r="BF10" s="82">
        <v>4</v>
      </c>
      <c r="BG10" s="75">
        <v>18</v>
      </c>
      <c r="BH10" s="78">
        <f t="shared" si="12"/>
        <v>0.22222222222222221</v>
      </c>
      <c r="BI10" s="77">
        <v>22</v>
      </c>
      <c r="BJ10" s="75">
        <v>35</v>
      </c>
      <c r="BK10" s="78">
        <f t="shared" si="13"/>
        <v>0.62857142857142856</v>
      </c>
      <c r="BL10" s="77">
        <f t="shared" si="14"/>
        <v>26</v>
      </c>
      <c r="BM10" s="75">
        <f t="shared" si="14"/>
        <v>53</v>
      </c>
      <c r="BN10" s="78">
        <f t="shared" si="15"/>
        <v>0.49056603773584906</v>
      </c>
      <c r="BO10" s="83">
        <v>6</v>
      </c>
      <c r="BP10" s="84">
        <v>30</v>
      </c>
      <c r="BQ10" s="85">
        <f t="shared" si="16"/>
        <v>0.2</v>
      </c>
      <c r="BR10" s="86">
        <v>22</v>
      </c>
      <c r="BS10" s="84">
        <v>50</v>
      </c>
      <c r="BT10" s="85">
        <f t="shared" si="17"/>
        <v>0.44</v>
      </c>
      <c r="BU10" s="86">
        <f t="shared" si="18"/>
        <v>28</v>
      </c>
      <c r="BV10" s="84">
        <f t="shared" si="18"/>
        <v>80</v>
      </c>
      <c r="BW10" s="85">
        <f t="shared" si="19"/>
        <v>0.35</v>
      </c>
      <c r="BX10" s="1"/>
      <c r="CB10" s="87"/>
    </row>
    <row r="11" spans="1:131" x14ac:dyDescent="0.2">
      <c r="A11" s="9"/>
      <c r="B11" s="69" t="s">
        <v>22</v>
      </c>
      <c r="C11" s="70"/>
      <c r="D11" s="71">
        <v>9</v>
      </c>
      <c r="E11" s="72">
        <v>32</v>
      </c>
      <c r="F11" s="73">
        <v>0.28125</v>
      </c>
      <c r="G11" s="74">
        <v>18</v>
      </c>
      <c r="H11" s="75">
        <v>33</v>
      </c>
      <c r="I11" s="73">
        <v>0.54545454545454541</v>
      </c>
      <c r="J11" s="75">
        <v>27</v>
      </c>
      <c r="K11" s="75">
        <v>65</v>
      </c>
      <c r="L11" s="73">
        <v>0.41538461538461541</v>
      </c>
      <c r="M11" s="74">
        <v>5</v>
      </c>
      <c r="N11" s="75">
        <v>26</v>
      </c>
      <c r="O11" s="73">
        <v>0.19230769230769232</v>
      </c>
      <c r="P11" s="74">
        <v>17</v>
      </c>
      <c r="Q11" s="75">
        <v>36</v>
      </c>
      <c r="R11" s="73">
        <v>0.47222222222222221</v>
      </c>
      <c r="S11" s="75">
        <v>22</v>
      </c>
      <c r="T11" s="75">
        <v>62</v>
      </c>
      <c r="U11" s="76">
        <v>0.35483870967741937</v>
      </c>
      <c r="V11" s="77">
        <v>4</v>
      </c>
      <c r="W11" s="75">
        <v>17</v>
      </c>
      <c r="X11" s="73">
        <v>0.23529411764705882</v>
      </c>
      <c r="Y11" s="77">
        <v>13</v>
      </c>
      <c r="Z11" s="75">
        <v>32</v>
      </c>
      <c r="AA11" s="78">
        <v>0.40625</v>
      </c>
      <c r="AB11" s="77">
        <v>17</v>
      </c>
      <c r="AC11" s="75">
        <v>49</v>
      </c>
      <c r="AD11" s="78">
        <v>0.34693877551020408</v>
      </c>
      <c r="AE11" s="77">
        <v>11</v>
      </c>
      <c r="AF11" s="75">
        <v>28</v>
      </c>
      <c r="AG11" s="73">
        <f t="shared" si="0"/>
        <v>0.39285714285714285</v>
      </c>
      <c r="AH11" s="77">
        <v>15</v>
      </c>
      <c r="AI11" s="75">
        <v>30</v>
      </c>
      <c r="AJ11" s="78">
        <f t="shared" si="1"/>
        <v>0.5</v>
      </c>
      <c r="AK11" s="77">
        <f t="shared" si="2"/>
        <v>26</v>
      </c>
      <c r="AL11" s="75">
        <f t="shared" si="2"/>
        <v>58</v>
      </c>
      <c r="AM11" s="79">
        <f t="shared" si="3"/>
        <v>0.44827586206896552</v>
      </c>
      <c r="AN11" s="80">
        <v>11</v>
      </c>
      <c r="AO11" s="75">
        <v>28</v>
      </c>
      <c r="AP11" s="73">
        <f t="shared" si="4"/>
        <v>0.39285714285714285</v>
      </c>
      <c r="AQ11" s="77">
        <v>16</v>
      </c>
      <c r="AR11" s="75">
        <v>33</v>
      </c>
      <c r="AS11" s="78">
        <f t="shared" si="5"/>
        <v>0.48484848484848486</v>
      </c>
      <c r="AT11" s="77">
        <f t="shared" si="6"/>
        <v>27</v>
      </c>
      <c r="AU11" s="75">
        <f t="shared" si="6"/>
        <v>61</v>
      </c>
      <c r="AV11" s="81">
        <f t="shared" si="7"/>
        <v>0.44262295081967212</v>
      </c>
      <c r="AW11" s="80">
        <v>7</v>
      </c>
      <c r="AX11" s="75">
        <v>32</v>
      </c>
      <c r="AY11" s="78">
        <f t="shared" si="8"/>
        <v>0.21875</v>
      </c>
      <c r="AZ11" s="77">
        <v>12</v>
      </c>
      <c r="BA11" s="75">
        <v>36</v>
      </c>
      <c r="BB11" s="78">
        <f t="shared" si="9"/>
        <v>0.33333333333333331</v>
      </c>
      <c r="BC11" s="77">
        <f t="shared" si="10"/>
        <v>19</v>
      </c>
      <c r="BD11" s="75">
        <f t="shared" si="10"/>
        <v>68</v>
      </c>
      <c r="BE11" s="78">
        <f t="shared" si="11"/>
        <v>0.27941176470588236</v>
      </c>
      <c r="BF11" s="82">
        <v>11</v>
      </c>
      <c r="BG11" s="75">
        <v>36</v>
      </c>
      <c r="BH11" s="78">
        <f t="shared" si="12"/>
        <v>0.30555555555555558</v>
      </c>
      <c r="BI11" s="77">
        <v>19</v>
      </c>
      <c r="BJ11" s="75">
        <v>42</v>
      </c>
      <c r="BK11" s="78">
        <f t="shared" si="13"/>
        <v>0.45238095238095238</v>
      </c>
      <c r="BL11" s="77">
        <f t="shared" si="14"/>
        <v>30</v>
      </c>
      <c r="BM11" s="75">
        <f t="shared" si="14"/>
        <v>78</v>
      </c>
      <c r="BN11" s="78">
        <f t="shared" si="15"/>
        <v>0.38461538461538464</v>
      </c>
      <c r="BO11" s="83">
        <v>13</v>
      </c>
      <c r="BP11" s="84">
        <v>38</v>
      </c>
      <c r="BQ11" s="85">
        <f t="shared" si="16"/>
        <v>0.34210526315789475</v>
      </c>
      <c r="BR11" s="86">
        <v>21</v>
      </c>
      <c r="BS11" s="84">
        <v>50</v>
      </c>
      <c r="BT11" s="85">
        <f t="shared" si="17"/>
        <v>0.42</v>
      </c>
      <c r="BU11" s="86">
        <f t="shared" si="18"/>
        <v>34</v>
      </c>
      <c r="BV11" s="84">
        <f t="shared" si="18"/>
        <v>88</v>
      </c>
      <c r="BW11" s="85">
        <f t="shared" si="19"/>
        <v>0.38636363636363635</v>
      </c>
      <c r="BX11" s="1"/>
      <c r="CB11" s="87"/>
    </row>
    <row r="12" spans="1:131" x14ac:dyDescent="0.2">
      <c r="A12" s="9"/>
      <c r="B12" s="88"/>
      <c r="C12" s="89" t="s">
        <v>23</v>
      </c>
      <c r="D12" s="71">
        <v>0</v>
      </c>
      <c r="E12" s="72">
        <v>1</v>
      </c>
      <c r="F12" s="73">
        <v>0</v>
      </c>
      <c r="G12" s="74">
        <v>0</v>
      </c>
      <c r="H12" s="75">
        <v>0</v>
      </c>
      <c r="I12" s="73" t="s">
        <v>20</v>
      </c>
      <c r="J12" s="75">
        <v>0</v>
      </c>
      <c r="K12" s="75">
        <v>1</v>
      </c>
      <c r="L12" s="73">
        <v>0</v>
      </c>
      <c r="M12" s="74">
        <v>1</v>
      </c>
      <c r="N12" s="75">
        <v>2</v>
      </c>
      <c r="O12" s="73">
        <v>0.5</v>
      </c>
      <c r="P12" s="74">
        <v>0</v>
      </c>
      <c r="Q12" s="75">
        <v>0</v>
      </c>
      <c r="R12" s="73" t="s">
        <v>20</v>
      </c>
      <c r="S12" s="75">
        <v>1</v>
      </c>
      <c r="T12" s="75">
        <v>2</v>
      </c>
      <c r="U12" s="76">
        <v>0.5</v>
      </c>
      <c r="V12" s="77">
        <v>0</v>
      </c>
      <c r="W12" s="75">
        <v>0</v>
      </c>
      <c r="X12" s="73" t="s">
        <v>20</v>
      </c>
      <c r="Y12" s="77">
        <v>1</v>
      </c>
      <c r="Z12" s="75">
        <v>1</v>
      </c>
      <c r="AA12" s="78">
        <v>1</v>
      </c>
      <c r="AB12" s="77">
        <v>1</v>
      </c>
      <c r="AC12" s="75">
        <v>1</v>
      </c>
      <c r="AD12" s="78">
        <v>1</v>
      </c>
      <c r="AE12" s="77">
        <v>1</v>
      </c>
      <c r="AF12" s="75">
        <v>2</v>
      </c>
      <c r="AG12" s="73">
        <f t="shared" si="0"/>
        <v>0.5</v>
      </c>
      <c r="AH12" s="77">
        <v>1</v>
      </c>
      <c r="AI12" s="75">
        <v>2</v>
      </c>
      <c r="AJ12" s="78">
        <f t="shared" si="1"/>
        <v>0.5</v>
      </c>
      <c r="AK12" s="77">
        <f t="shared" si="2"/>
        <v>2</v>
      </c>
      <c r="AL12" s="75">
        <f t="shared" si="2"/>
        <v>4</v>
      </c>
      <c r="AM12" s="79">
        <f t="shared" si="3"/>
        <v>0.5</v>
      </c>
      <c r="AN12" s="80">
        <v>1</v>
      </c>
      <c r="AO12" s="75">
        <v>1</v>
      </c>
      <c r="AP12" s="73">
        <f t="shared" si="4"/>
        <v>1</v>
      </c>
      <c r="AQ12" s="77">
        <v>0</v>
      </c>
      <c r="AR12" s="75">
        <v>2</v>
      </c>
      <c r="AS12" s="78">
        <f t="shared" si="5"/>
        <v>0</v>
      </c>
      <c r="AT12" s="77">
        <f t="shared" si="6"/>
        <v>1</v>
      </c>
      <c r="AU12" s="75">
        <f t="shared" si="6"/>
        <v>3</v>
      </c>
      <c r="AV12" s="81">
        <f t="shared" si="7"/>
        <v>0.33333333333333331</v>
      </c>
      <c r="AW12" s="80">
        <v>0</v>
      </c>
      <c r="AX12" s="75">
        <v>0</v>
      </c>
      <c r="AY12" s="78" t="s">
        <v>24</v>
      </c>
      <c r="AZ12" s="77">
        <v>1</v>
      </c>
      <c r="BA12" s="75">
        <v>2</v>
      </c>
      <c r="BB12" s="78">
        <f t="shared" si="9"/>
        <v>0.5</v>
      </c>
      <c r="BC12" s="77">
        <f t="shared" si="10"/>
        <v>1</v>
      </c>
      <c r="BD12" s="75">
        <f t="shared" si="10"/>
        <v>2</v>
      </c>
      <c r="BE12" s="78">
        <f t="shared" si="11"/>
        <v>0.5</v>
      </c>
      <c r="BF12" s="82">
        <v>1</v>
      </c>
      <c r="BG12" s="75">
        <v>1</v>
      </c>
      <c r="BH12" s="78">
        <f t="shared" si="12"/>
        <v>1</v>
      </c>
      <c r="BI12" s="77">
        <v>0</v>
      </c>
      <c r="BJ12" s="75">
        <v>0</v>
      </c>
      <c r="BK12" s="78" t="s">
        <v>24</v>
      </c>
      <c r="BL12" s="77">
        <f t="shared" si="14"/>
        <v>1</v>
      </c>
      <c r="BM12" s="75">
        <f t="shared" si="14"/>
        <v>1</v>
      </c>
      <c r="BN12" s="78">
        <f t="shared" si="15"/>
        <v>1</v>
      </c>
      <c r="BO12" s="83">
        <v>0</v>
      </c>
      <c r="BP12" s="84">
        <v>0</v>
      </c>
      <c r="BQ12" s="85" t="s">
        <v>24</v>
      </c>
      <c r="BR12" s="86">
        <v>0</v>
      </c>
      <c r="BS12" s="84">
        <v>2</v>
      </c>
      <c r="BT12" s="85">
        <f t="shared" si="17"/>
        <v>0</v>
      </c>
      <c r="BU12" s="86">
        <f t="shared" si="18"/>
        <v>0</v>
      </c>
      <c r="BV12" s="84">
        <f t="shared" si="18"/>
        <v>2</v>
      </c>
      <c r="BW12" s="85">
        <f t="shared" si="19"/>
        <v>0</v>
      </c>
      <c r="BX12" s="1"/>
      <c r="CB12" s="87"/>
    </row>
    <row r="13" spans="1:131" x14ac:dyDescent="0.2">
      <c r="A13" s="9"/>
      <c r="B13" s="90"/>
      <c r="C13" s="89" t="s">
        <v>25</v>
      </c>
      <c r="D13" s="91">
        <v>155</v>
      </c>
      <c r="E13" s="92">
        <v>354</v>
      </c>
      <c r="F13" s="73">
        <v>0.43785310734463279</v>
      </c>
      <c r="G13" s="74">
        <v>310</v>
      </c>
      <c r="H13" s="75">
        <v>528</v>
      </c>
      <c r="I13" s="73">
        <v>0.58712121212121215</v>
      </c>
      <c r="J13" s="75">
        <v>465</v>
      </c>
      <c r="K13" s="75">
        <v>882</v>
      </c>
      <c r="L13" s="73">
        <v>0.52721088435374153</v>
      </c>
      <c r="M13" s="74">
        <v>150</v>
      </c>
      <c r="N13" s="75">
        <v>364</v>
      </c>
      <c r="O13" s="73">
        <v>0.41208791208791207</v>
      </c>
      <c r="P13" s="74">
        <v>347</v>
      </c>
      <c r="Q13" s="75">
        <v>542</v>
      </c>
      <c r="R13" s="73">
        <v>0.64022140221402213</v>
      </c>
      <c r="S13" s="75">
        <v>497</v>
      </c>
      <c r="T13" s="75">
        <v>906</v>
      </c>
      <c r="U13" s="76">
        <v>0.54856512141280356</v>
      </c>
      <c r="V13" s="77">
        <v>137</v>
      </c>
      <c r="W13" s="75">
        <v>312</v>
      </c>
      <c r="X13" s="73">
        <v>0.4391025641025641</v>
      </c>
      <c r="Y13" s="77">
        <v>328</v>
      </c>
      <c r="Z13" s="75">
        <v>559</v>
      </c>
      <c r="AA13" s="78">
        <v>0.58676207513416812</v>
      </c>
      <c r="AB13" s="77">
        <v>465</v>
      </c>
      <c r="AC13" s="75">
        <v>871</v>
      </c>
      <c r="AD13" s="78">
        <v>0.53386911595866815</v>
      </c>
      <c r="AE13" s="77">
        <v>160</v>
      </c>
      <c r="AF13" s="75">
        <v>364</v>
      </c>
      <c r="AG13" s="73">
        <f t="shared" si="0"/>
        <v>0.43956043956043955</v>
      </c>
      <c r="AH13" s="77">
        <v>312</v>
      </c>
      <c r="AI13" s="75">
        <v>512</v>
      </c>
      <c r="AJ13" s="78">
        <f t="shared" si="1"/>
        <v>0.609375</v>
      </c>
      <c r="AK13" s="77">
        <f t="shared" si="2"/>
        <v>472</v>
      </c>
      <c r="AL13" s="75">
        <f t="shared" si="2"/>
        <v>876</v>
      </c>
      <c r="AM13" s="79">
        <f t="shared" si="3"/>
        <v>0.53881278538812782</v>
      </c>
      <c r="AN13" s="80">
        <v>175</v>
      </c>
      <c r="AO13" s="75">
        <v>401</v>
      </c>
      <c r="AP13" s="73">
        <f t="shared" si="4"/>
        <v>0.43640897755610975</v>
      </c>
      <c r="AQ13" s="77">
        <v>354</v>
      </c>
      <c r="AR13" s="75">
        <v>566</v>
      </c>
      <c r="AS13" s="78">
        <f t="shared" si="5"/>
        <v>0.62544169611307421</v>
      </c>
      <c r="AT13" s="77">
        <f t="shared" si="6"/>
        <v>529</v>
      </c>
      <c r="AU13" s="75">
        <f t="shared" si="6"/>
        <v>967</v>
      </c>
      <c r="AV13" s="81">
        <f t="shared" si="7"/>
        <v>0.54705274043433294</v>
      </c>
      <c r="AW13" s="80">
        <v>178</v>
      </c>
      <c r="AX13" s="75">
        <v>396</v>
      </c>
      <c r="AY13" s="78">
        <f t="shared" ref="AY13:AY16" si="20">AW13/AX13</f>
        <v>0.4494949494949495</v>
      </c>
      <c r="AZ13" s="77">
        <v>322</v>
      </c>
      <c r="BA13" s="75">
        <v>555</v>
      </c>
      <c r="BB13" s="78">
        <f t="shared" si="9"/>
        <v>0.58018018018018014</v>
      </c>
      <c r="BC13" s="77">
        <f t="shared" si="10"/>
        <v>500</v>
      </c>
      <c r="BD13" s="75">
        <f t="shared" si="10"/>
        <v>951</v>
      </c>
      <c r="BE13" s="78">
        <f t="shared" si="11"/>
        <v>0.52576235541535221</v>
      </c>
      <c r="BF13" s="82">
        <v>169</v>
      </c>
      <c r="BG13" s="75">
        <v>393</v>
      </c>
      <c r="BH13" s="78">
        <f t="shared" si="12"/>
        <v>0.43002544529262088</v>
      </c>
      <c r="BI13" s="77">
        <v>335</v>
      </c>
      <c r="BJ13" s="75">
        <v>531</v>
      </c>
      <c r="BK13" s="78">
        <f t="shared" si="13"/>
        <v>0.63088512241054617</v>
      </c>
      <c r="BL13" s="77">
        <f t="shared" si="14"/>
        <v>504</v>
      </c>
      <c r="BM13" s="75">
        <f t="shared" si="14"/>
        <v>924</v>
      </c>
      <c r="BN13" s="78">
        <f t="shared" si="15"/>
        <v>0.54545454545454541</v>
      </c>
      <c r="BO13" s="83">
        <v>182</v>
      </c>
      <c r="BP13" s="84">
        <v>463</v>
      </c>
      <c r="BQ13" s="85">
        <f t="shared" si="16"/>
        <v>0.39308855291576672</v>
      </c>
      <c r="BR13" s="86">
        <v>334</v>
      </c>
      <c r="BS13" s="84">
        <v>574</v>
      </c>
      <c r="BT13" s="85">
        <f t="shared" si="17"/>
        <v>0.58188153310104529</v>
      </c>
      <c r="BU13" s="86">
        <f t="shared" si="18"/>
        <v>516</v>
      </c>
      <c r="BV13" s="84">
        <f t="shared" si="18"/>
        <v>1037</v>
      </c>
      <c r="BW13" s="85">
        <f t="shared" si="19"/>
        <v>0.49758919961427195</v>
      </c>
      <c r="BX13" s="1"/>
      <c r="CB13" s="87"/>
    </row>
    <row r="14" spans="1:131" x14ac:dyDescent="0.2">
      <c r="A14" s="9"/>
      <c r="B14" s="69" t="s">
        <v>26</v>
      </c>
      <c r="C14" s="70"/>
      <c r="D14" s="71">
        <v>2</v>
      </c>
      <c r="E14" s="72">
        <v>7</v>
      </c>
      <c r="F14" s="73">
        <v>0.2857142857142857</v>
      </c>
      <c r="G14" s="74">
        <v>4</v>
      </c>
      <c r="H14" s="75">
        <v>7</v>
      </c>
      <c r="I14" s="73">
        <v>0.5714285714285714</v>
      </c>
      <c r="J14" s="75">
        <v>6</v>
      </c>
      <c r="K14" s="75">
        <v>14</v>
      </c>
      <c r="L14" s="73">
        <v>0.42857142857142855</v>
      </c>
      <c r="M14" s="74">
        <v>2</v>
      </c>
      <c r="N14" s="75">
        <v>12</v>
      </c>
      <c r="O14" s="73">
        <v>0.16666666666666666</v>
      </c>
      <c r="P14" s="74">
        <v>0</v>
      </c>
      <c r="Q14" s="75">
        <v>3</v>
      </c>
      <c r="R14" s="73">
        <v>0</v>
      </c>
      <c r="S14" s="75">
        <v>2</v>
      </c>
      <c r="T14" s="75">
        <v>15</v>
      </c>
      <c r="U14" s="76">
        <v>0.13333333333333333</v>
      </c>
      <c r="V14" s="77">
        <v>1</v>
      </c>
      <c r="W14" s="75">
        <v>2</v>
      </c>
      <c r="X14" s="73">
        <v>0.5</v>
      </c>
      <c r="Y14" s="77">
        <v>2</v>
      </c>
      <c r="Z14" s="75">
        <v>8</v>
      </c>
      <c r="AA14" s="78">
        <v>0.25</v>
      </c>
      <c r="AB14" s="77">
        <v>3</v>
      </c>
      <c r="AC14" s="75">
        <v>10</v>
      </c>
      <c r="AD14" s="78">
        <v>0.3</v>
      </c>
      <c r="AE14" s="77">
        <v>1</v>
      </c>
      <c r="AF14" s="75">
        <v>2</v>
      </c>
      <c r="AG14" s="73">
        <f t="shared" si="0"/>
        <v>0.5</v>
      </c>
      <c r="AH14" s="77">
        <v>1</v>
      </c>
      <c r="AI14" s="75">
        <v>4</v>
      </c>
      <c r="AJ14" s="78">
        <f t="shared" si="1"/>
        <v>0.25</v>
      </c>
      <c r="AK14" s="77">
        <f t="shared" si="2"/>
        <v>2</v>
      </c>
      <c r="AL14" s="75">
        <f t="shared" si="2"/>
        <v>6</v>
      </c>
      <c r="AM14" s="79">
        <f t="shared" si="3"/>
        <v>0.33333333333333331</v>
      </c>
      <c r="AN14" s="80">
        <v>1</v>
      </c>
      <c r="AO14" s="75">
        <v>5</v>
      </c>
      <c r="AP14" s="73">
        <f t="shared" si="4"/>
        <v>0.2</v>
      </c>
      <c r="AQ14" s="77">
        <v>1</v>
      </c>
      <c r="AR14" s="75">
        <v>2</v>
      </c>
      <c r="AS14" s="78">
        <f t="shared" si="5"/>
        <v>0.5</v>
      </c>
      <c r="AT14" s="77">
        <f t="shared" si="6"/>
        <v>2</v>
      </c>
      <c r="AU14" s="75">
        <f t="shared" si="6"/>
        <v>7</v>
      </c>
      <c r="AV14" s="81">
        <f t="shared" si="7"/>
        <v>0.2857142857142857</v>
      </c>
      <c r="AW14" s="80">
        <v>1</v>
      </c>
      <c r="AX14" s="75">
        <v>4</v>
      </c>
      <c r="AY14" s="78">
        <f t="shared" si="20"/>
        <v>0.25</v>
      </c>
      <c r="AZ14" s="77">
        <v>3</v>
      </c>
      <c r="BA14" s="75">
        <v>4</v>
      </c>
      <c r="BB14" s="78">
        <f t="shared" si="9"/>
        <v>0.75</v>
      </c>
      <c r="BC14" s="77">
        <f t="shared" si="10"/>
        <v>4</v>
      </c>
      <c r="BD14" s="75">
        <f t="shared" si="10"/>
        <v>8</v>
      </c>
      <c r="BE14" s="78">
        <f t="shared" si="11"/>
        <v>0.5</v>
      </c>
      <c r="BF14" s="82">
        <v>3</v>
      </c>
      <c r="BG14" s="75">
        <v>6</v>
      </c>
      <c r="BH14" s="78">
        <f t="shared" si="12"/>
        <v>0.5</v>
      </c>
      <c r="BI14" s="77">
        <v>0</v>
      </c>
      <c r="BJ14" s="75">
        <v>1</v>
      </c>
      <c r="BK14" s="78">
        <f t="shared" si="13"/>
        <v>0</v>
      </c>
      <c r="BL14" s="77">
        <f t="shared" si="14"/>
        <v>3</v>
      </c>
      <c r="BM14" s="75">
        <f t="shared" si="14"/>
        <v>7</v>
      </c>
      <c r="BN14" s="78">
        <f t="shared" si="15"/>
        <v>0.42857142857142855</v>
      </c>
      <c r="BO14" s="83">
        <v>0</v>
      </c>
      <c r="BP14" s="84">
        <v>1</v>
      </c>
      <c r="BQ14" s="85">
        <f t="shared" si="16"/>
        <v>0</v>
      </c>
      <c r="BR14" s="86">
        <v>2</v>
      </c>
      <c r="BS14" s="84">
        <v>4</v>
      </c>
      <c r="BT14" s="85">
        <f t="shared" si="17"/>
        <v>0.5</v>
      </c>
      <c r="BU14" s="86">
        <f t="shared" si="18"/>
        <v>2</v>
      </c>
      <c r="BV14" s="84">
        <f t="shared" si="18"/>
        <v>5</v>
      </c>
      <c r="BW14" s="85">
        <f t="shared" si="19"/>
        <v>0.4</v>
      </c>
      <c r="BX14" s="1"/>
      <c r="CB14" s="87"/>
    </row>
    <row r="15" spans="1:131" x14ac:dyDescent="0.2">
      <c r="A15" s="9"/>
      <c r="B15" s="88"/>
      <c r="C15" s="89" t="s">
        <v>27</v>
      </c>
      <c r="D15" s="93">
        <v>9</v>
      </c>
      <c r="E15" s="94">
        <v>18</v>
      </c>
      <c r="F15" s="73">
        <v>0.5</v>
      </c>
      <c r="G15" s="74">
        <v>15</v>
      </c>
      <c r="H15" s="75">
        <v>36</v>
      </c>
      <c r="I15" s="73">
        <v>0.41666666666666669</v>
      </c>
      <c r="J15" s="75">
        <v>24</v>
      </c>
      <c r="K15" s="75">
        <v>54</v>
      </c>
      <c r="L15" s="73">
        <v>0.44444444444444442</v>
      </c>
      <c r="M15" s="74">
        <v>11</v>
      </c>
      <c r="N15" s="75">
        <v>24</v>
      </c>
      <c r="O15" s="73">
        <v>0.45833333333333331</v>
      </c>
      <c r="P15" s="74">
        <v>12</v>
      </c>
      <c r="Q15" s="75">
        <v>31</v>
      </c>
      <c r="R15" s="73">
        <v>0.38709677419354838</v>
      </c>
      <c r="S15" s="75">
        <v>23</v>
      </c>
      <c r="T15" s="75">
        <v>55</v>
      </c>
      <c r="U15" s="76">
        <v>0.41818181818181815</v>
      </c>
      <c r="V15" s="77">
        <v>2</v>
      </c>
      <c r="W15" s="75">
        <v>5</v>
      </c>
      <c r="X15" s="73">
        <v>0.4</v>
      </c>
      <c r="Y15" s="77">
        <v>3</v>
      </c>
      <c r="Z15" s="75">
        <v>13</v>
      </c>
      <c r="AA15" s="78">
        <v>0.23076923076923078</v>
      </c>
      <c r="AB15" s="77">
        <v>5</v>
      </c>
      <c r="AC15" s="75">
        <v>18</v>
      </c>
      <c r="AD15" s="78">
        <v>0.27777777777777779</v>
      </c>
      <c r="AE15" s="77">
        <v>0</v>
      </c>
      <c r="AF15" s="75">
        <v>4</v>
      </c>
      <c r="AG15" s="73">
        <f t="shared" si="0"/>
        <v>0</v>
      </c>
      <c r="AH15" s="77">
        <v>3</v>
      </c>
      <c r="AI15" s="75">
        <v>6</v>
      </c>
      <c r="AJ15" s="78">
        <f t="shared" si="1"/>
        <v>0.5</v>
      </c>
      <c r="AK15" s="77">
        <f t="shared" si="2"/>
        <v>3</v>
      </c>
      <c r="AL15" s="75">
        <f t="shared" si="2"/>
        <v>10</v>
      </c>
      <c r="AM15" s="79">
        <f t="shared" si="3"/>
        <v>0.3</v>
      </c>
      <c r="AN15" s="80">
        <v>1</v>
      </c>
      <c r="AO15" s="75">
        <v>8</v>
      </c>
      <c r="AP15" s="73">
        <f t="shared" si="4"/>
        <v>0.125</v>
      </c>
      <c r="AQ15" s="77">
        <v>8</v>
      </c>
      <c r="AR15" s="75">
        <v>20</v>
      </c>
      <c r="AS15" s="78">
        <f t="shared" si="5"/>
        <v>0.4</v>
      </c>
      <c r="AT15" s="77">
        <f t="shared" si="6"/>
        <v>9</v>
      </c>
      <c r="AU15" s="75">
        <f t="shared" si="6"/>
        <v>28</v>
      </c>
      <c r="AV15" s="81">
        <f t="shared" si="7"/>
        <v>0.32142857142857145</v>
      </c>
      <c r="AW15" s="80">
        <v>1</v>
      </c>
      <c r="AX15" s="75">
        <v>4</v>
      </c>
      <c r="AY15" s="78">
        <f t="shared" si="20"/>
        <v>0.25</v>
      </c>
      <c r="AZ15" s="77">
        <v>3</v>
      </c>
      <c r="BA15" s="75">
        <v>10</v>
      </c>
      <c r="BB15" s="78">
        <f t="shared" si="9"/>
        <v>0.3</v>
      </c>
      <c r="BC15" s="77">
        <f t="shared" si="10"/>
        <v>4</v>
      </c>
      <c r="BD15" s="75">
        <f t="shared" si="10"/>
        <v>14</v>
      </c>
      <c r="BE15" s="78">
        <f t="shared" si="11"/>
        <v>0.2857142857142857</v>
      </c>
      <c r="BF15" s="82">
        <v>5</v>
      </c>
      <c r="BG15" s="75">
        <v>11</v>
      </c>
      <c r="BH15" s="78">
        <f t="shared" si="12"/>
        <v>0.45454545454545453</v>
      </c>
      <c r="BI15" s="77">
        <v>2</v>
      </c>
      <c r="BJ15" s="75">
        <v>9</v>
      </c>
      <c r="BK15" s="78">
        <f t="shared" si="13"/>
        <v>0.22222222222222221</v>
      </c>
      <c r="BL15" s="77">
        <f t="shared" si="14"/>
        <v>7</v>
      </c>
      <c r="BM15" s="75">
        <f t="shared" si="14"/>
        <v>20</v>
      </c>
      <c r="BN15" s="78">
        <f t="shared" si="15"/>
        <v>0.35</v>
      </c>
      <c r="BO15" s="83">
        <v>2</v>
      </c>
      <c r="BP15" s="84">
        <v>6</v>
      </c>
      <c r="BQ15" s="85">
        <f t="shared" si="16"/>
        <v>0.33333333333333331</v>
      </c>
      <c r="BR15" s="86">
        <v>3</v>
      </c>
      <c r="BS15" s="84">
        <v>9</v>
      </c>
      <c r="BT15" s="85">
        <f t="shared" si="17"/>
        <v>0.33333333333333331</v>
      </c>
      <c r="BU15" s="86">
        <f t="shared" si="18"/>
        <v>5</v>
      </c>
      <c r="BV15" s="84">
        <f t="shared" si="18"/>
        <v>15</v>
      </c>
      <c r="BW15" s="85">
        <f t="shared" si="19"/>
        <v>0.33333333333333331</v>
      </c>
      <c r="BX15" s="1"/>
      <c r="CB15" s="87"/>
    </row>
    <row r="16" spans="1:131" x14ac:dyDescent="0.2">
      <c r="A16" s="9"/>
      <c r="B16" s="95"/>
      <c r="C16" s="96" t="s">
        <v>28</v>
      </c>
      <c r="D16" s="97">
        <v>10</v>
      </c>
      <c r="E16" s="98">
        <v>24</v>
      </c>
      <c r="F16" s="99">
        <v>0.41666666666666669</v>
      </c>
      <c r="G16" s="100">
        <v>19</v>
      </c>
      <c r="H16" s="101">
        <v>35</v>
      </c>
      <c r="I16" s="99">
        <v>0.54285714285714282</v>
      </c>
      <c r="J16" s="101">
        <v>29</v>
      </c>
      <c r="K16" s="101">
        <v>59</v>
      </c>
      <c r="L16" s="99">
        <v>0.49152542372881358</v>
      </c>
      <c r="M16" s="100">
        <v>16</v>
      </c>
      <c r="N16" s="101">
        <v>35</v>
      </c>
      <c r="O16" s="99">
        <v>0.45714285714285713</v>
      </c>
      <c r="P16" s="100">
        <v>19</v>
      </c>
      <c r="Q16" s="101">
        <v>35</v>
      </c>
      <c r="R16" s="99">
        <v>0.54285714285714282</v>
      </c>
      <c r="S16" s="101">
        <v>35</v>
      </c>
      <c r="T16" s="101">
        <v>70</v>
      </c>
      <c r="U16" s="102">
        <v>0.5</v>
      </c>
      <c r="V16" s="103">
        <v>6</v>
      </c>
      <c r="W16" s="101">
        <v>12</v>
      </c>
      <c r="X16" s="99">
        <v>0.5</v>
      </c>
      <c r="Y16" s="103">
        <v>9</v>
      </c>
      <c r="Z16" s="101">
        <v>13</v>
      </c>
      <c r="AA16" s="104">
        <v>0.69230769230769229</v>
      </c>
      <c r="AB16" s="103">
        <v>15</v>
      </c>
      <c r="AC16" s="101">
        <v>25</v>
      </c>
      <c r="AD16" s="104">
        <v>0.6</v>
      </c>
      <c r="AE16" s="103">
        <v>7</v>
      </c>
      <c r="AF16" s="101">
        <v>21</v>
      </c>
      <c r="AG16" s="99">
        <f t="shared" si="0"/>
        <v>0.33333333333333331</v>
      </c>
      <c r="AH16" s="103">
        <v>13</v>
      </c>
      <c r="AI16" s="101">
        <v>19</v>
      </c>
      <c r="AJ16" s="104">
        <f t="shared" si="1"/>
        <v>0.68421052631578949</v>
      </c>
      <c r="AK16" s="103">
        <f t="shared" si="2"/>
        <v>20</v>
      </c>
      <c r="AL16" s="101">
        <f t="shared" si="2"/>
        <v>40</v>
      </c>
      <c r="AM16" s="105">
        <f t="shared" si="3"/>
        <v>0.5</v>
      </c>
      <c r="AN16" s="106">
        <v>6</v>
      </c>
      <c r="AO16" s="101">
        <v>17</v>
      </c>
      <c r="AP16" s="99">
        <f t="shared" si="4"/>
        <v>0.35294117647058826</v>
      </c>
      <c r="AQ16" s="103">
        <v>14</v>
      </c>
      <c r="AR16" s="101">
        <v>20</v>
      </c>
      <c r="AS16" s="104">
        <f t="shared" si="5"/>
        <v>0.7</v>
      </c>
      <c r="AT16" s="103">
        <f t="shared" si="6"/>
        <v>20</v>
      </c>
      <c r="AU16" s="101">
        <f t="shared" si="6"/>
        <v>37</v>
      </c>
      <c r="AV16" s="107">
        <f t="shared" si="7"/>
        <v>0.54054054054054057</v>
      </c>
      <c r="AW16" s="106">
        <v>10</v>
      </c>
      <c r="AX16" s="101">
        <v>20</v>
      </c>
      <c r="AY16" s="104">
        <f t="shared" si="20"/>
        <v>0.5</v>
      </c>
      <c r="AZ16" s="103">
        <v>12</v>
      </c>
      <c r="BA16" s="101">
        <v>20</v>
      </c>
      <c r="BB16" s="104">
        <f t="shared" si="9"/>
        <v>0.6</v>
      </c>
      <c r="BC16" s="103">
        <f t="shared" si="10"/>
        <v>22</v>
      </c>
      <c r="BD16" s="101">
        <f t="shared" si="10"/>
        <v>40</v>
      </c>
      <c r="BE16" s="104">
        <f t="shared" si="11"/>
        <v>0.55000000000000004</v>
      </c>
      <c r="BF16" s="108">
        <v>7</v>
      </c>
      <c r="BG16" s="101">
        <v>15</v>
      </c>
      <c r="BH16" s="104">
        <f t="shared" si="12"/>
        <v>0.46666666666666667</v>
      </c>
      <c r="BI16" s="103">
        <v>12</v>
      </c>
      <c r="BJ16" s="101">
        <v>19</v>
      </c>
      <c r="BK16" s="104">
        <f t="shared" si="13"/>
        <v>0.63157894736842102</v>
      </c>
      <c r="BL16" s="103">
        <f t="shared" si="14"/>
        <v>19</v>
      </c>
      <c r="BM16" s="101">
        <f t="shared" si="14"/>
        <v>34</v>
      </c>
      <c r="BN16" s="104">
        <f t="shared" si="15"/>
        <v>0.55882352941176472</v>
      </c>
      <c r="BO16" s="109">
        <v>6</v>
      </c>
      <c r="BP16" s="110">
        <v>25</v>
      </c>
      <c r="BQ16" s="111">
        <f t="shared" si="16"/>
        <v>0.24</v>
      </c>
      <c r="BR16" s="112">
        <v>6</v>
      </c>
      <c r="BS16" s="110">
        <v>12</v>
      </c>
      <c r="BT16" s="111">
        <f t="shared" si="17"/>
        <v>0.5</v>
      </c>
      <c r="BU16" s="112">
        <f t="shared" si="18"/>
        <v>12</v>
      </c>
      <c r="BV16" s="110">
        <f t="shared" si="18"/>
        <v>37</v>
      </c>
      <c r="BW16" s="111">
        <f t="shared" si="19"/>
        <v>0.32432432432432434</v>
      </c>
      <c r="BX16" s="1"/>
      <c r="CB16" s="87"/>
    </row>
    <row r="17" spans="1:80" x14ac:dyDescent="0.2">
      <c r="A17" s="9"/>
      <c r="B17" s="113"/>
      <c r="C17" s="114" t="s">
        <v>12</v>
      </c>
      <c r="D17" s="115">
        <f>SUM(D8:D16)</f>
        <v>198</v>
      </c>
      <c r="E17" s="116">
        <f>SUM(E8:E16)</f>
        <v>497</v>
      </c>
      <c r="F17" s="29">
        <v>0.39839034205231388</v>
      </c>
      <c r="G17" s="117">
        <v>410</v>
      </c>
      <c r="H17" s="118">
        <v>731</v>
      </c>
      <c r="I17" s="29">
        <v>0.560875512995896</v>
      </c>
      <c r="J17" s="118">
        <v>608</v>
      </c>
      <c r="K17" s="118">
        <v>1228</v>
      </c>
      <c r="L17" s="29">
        <v>0.49511400651465798</v>
      </c>
      <c r="M17" s="117">
        <v>204</v>
      </c>
      <c r="N17" s="118">
        <v>507</v>
      </c>
      <c r="O17" s="29">
        <v>0.40236686390532544</v>
      </c>
      <c r="P17" s="117">
        <v>435</v>
      </c>
      <c r="Q17" s="118">
        <v>732</v>
      </c>
      <c r="R17" s="29">
        <v>0.59426229508196726</v>
      </c>
      <c r="S17" s="118">
        <v>639</v>
      </c>
      <c r="T17" s="118">
        <v>1239</v>
      </c>
      <c r="U17" s="119">
        <v>0.5157384987893463</v>
      </c>
      <c r="V17" s="120">
        <v>167</v>
      </c>
      <c r="W17" s="118">
        <v>418</v>
      </c>
      <c r="X17" s="29">
        <v>0.39952153110047844</v>
      </c>
      <c r="Y17" s="120">
        <v>398</v>
      </c>
      <c r="Z17" s="118">
        <v>722</v>
      </c>
      <c r="AA17" s="30">
        <v>0.55124653739612184</v>
      </c>
      <c r="AB17" s="120">
        <v>565</v>
      </c>
      <c r="AC17" s="118">
        <v>1140</v>
      </c>
      <c r="AD17" s="30">
        <v>0.49561403508771928</v>
      </c>
      <c r="AE17" s="120">
        <f>SUM(AE8:AE16)</f>
        <v>194</v>
      </c>
      <c r="AF17" s="118">
        <f>SUM(AF8:AF16)</f>
        <v>487</v>
      </c>
      <c r="AG17" s="29">
        <f t="shared" si="0"/>
        <v>0.39835728952772076</v>
      </c>
      <c r="AH17" s="120">
        <f>SUM(AH8:AH16)</f>
        <v>397</v>
      </c>
      <c r="AI17" s="118">
        <f>SUM(AI8:AI16)</f>
        <v>698</v>
      </c>
      <c r="AJ17" s="30">
        <f t="shared" si="1"/>
        <v>0.56876790830945556</v>
      </c>
      <c r="AK17" s="120">
        <f>SUM(AK8:AK16)</f>
        <v>591</v>
      </c>
      <c r="AL17" s="118">
        <f>SUM(AL8:AL16)</f>
        <v>1185</v>
      </c>
      <c r="AM17" s="121">
        <f t="shared" si="3"/>
        <v>0.49873417721518987</v>
      </c>
      <c r="AN17" s="122">
        <f>SUM(AN8:AN16)</f>
        <v>213</v>
      </c>
      <c r="AO17" s="118">
        <f>SUM(AO8:AO16)</f>
        <v>540</v>
      </c>
      <c r="AP17" s="29">
        <f>AN17/AO17</f>
        <v>0.39444444444444443</v>
      </c>
      <c r="AQ17" s="120">
        <f>SUM(AQ8:AQ16)</f>
        <v>453</v>
      </c>
      <c r="AR17" s="118">
        <f>SUM(AR8:AR16)</f>
        <v>787</v>
      </c>
      <c r="AS17" s="30">
        <f t="shared" si="5"/>
        <v>0.57560355781448536</v>
      </c>
      <c r="AT17" s="120">
        <f>SUM(AT8:AT16)</f>
        <v>666</v>
      </c>
      <c r="AU17" s="118">
        <f>SUM(AU8:AU16)</f>
        <v>1327</v>
      </c>
      <c r="AV17" s="123">
        <f t="shared" si="7"/>
        <v>0.50188394875659381</v>
      </c>
      <c r="AW17" s="122">
        <f>SUM(AW8:AW16)</f>
        <v>222</v>
      </c>
      <c r="AX17" s="118">
        <f>SUM(AX8:AX16)</f>
        <v>555</v>
      </c>
      <c r="AY17" s="124">
        <f>AW17/AX17</f>
        <v>0.4</v>
      </c>
      <c r="AZ17" s="125">
        <f>SUM(AZ8:AZ16)</f>
        <v>425</v>
      </c>
      <c r="BA17" s="126">
        <f>SUM(BA8:BA16)</f>
        <v>769</v>
      </c>
      <c r="BB17" s="124">
        <f t="shared" si="9"/>
        <v>0.55266579973992203</v>
      </c>
      <c r="BC17" s="125">
        <f>SUM(BC8:BC16)</f>
        <v>647</v>
      </c>
      <c r="BD17" s="126">
        <f>SUM(BD8:BD16)</f>
        <v>1324</v>
      </c>
      <c r="BE17" s="124">
        <f t="shared" si="11"/>
        <v>0.48867069486404835</v>
      </c>
      <c r="BF17" s="127">
        <f>SUM(BF8:BF16)</f>
        <v>217</v>
      </c>
      <c r="BG17" s="126">
        <f>SUM(BG8:BG16)</f>
        <v>543</v>
      </c>
      <c r="BH17" s="124">
        <f>BF17/BG17</f>
        <v>0.39963167587476978</v>
      </c>
      <c r="BI17" s="125">
        <f>SUM(BI8:BI16)</f>
        <v>435</v>
      </c>
      <c r="BJ17" s="126">
        <f>SUM(BJ8:BJ16)</f>
        <v>741</v>
      </c>
      <c r="BK17" s="124">
        <f t="shared" si="13"/>
        <v>0.58704453441295545</v>
      </c>
      <c r="BL17" s="125">
        <f>SUM(BL8:BL16)</f>
        <v>652</v>
      </c>
      <c r="BM17" s="126">
        <f>SUM(BM8:BM16)</f>
        <v>1284</v>
      </c>
      <c r="BN17" s="30">
        <f t="shared" si="15"/>
        <v>0.50778816199376942</v>
      </c>
      <c r="BO17" s="128">
        <f>SUM(BO8:BO16)</f>
        <v>231</v>
      </c>
      <c r="BP17" s="129">
        <f>SUM(BP8:BP16)</f>
        <v>655</v>
      </c>
      <c r="BQ17" s="130">
        <f>BO17/BP17</f>
        <v>0.35267175572519083</v>
      </c>
      <c r="BR17" s="112">
        <f>SUM(BR8:BR16)</f>
        <v>427</v>
      </c>
      <c r="BS17" s="110">
        <f>SUM(BS8:BS16)</f>
        <v>811</v>
      </c>
      <c r="BT17" s="111">
        <f t="shared" si="17"/>
        <v>0.52651048088779284</v>
      </c>
      <c r="BU17" s="112">
        <f>SUM(BU8:BU16)</f>
        <v>658</v>
      </c>
      <c r="BV17" s="110">
        <f>SUM(BV8:BV16)</f>
        <v>1466</v>
      </c>
      <c r="BW17" s="111">
        <f t="shared" si="19"/>
        <v>0.44884038199181447</v>
      </c>
      <c r="BX17" s="1"/>
      <c r="CB17" s="87"/>
    </row>
    <row r="18" spans="1:80" x14ac:dyDescent="0.2">
      <c r="A18" s="9"/>
      <c r="B18" s="131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"/>
    </row>
    <row r="19" spans="1:80" x14ac:dyDescent="0.2">
      <c r="A19" s="9"/>
      <c r="B19" s="25" t="s">
        <v>29</v>
      </c>
      <c r="C19" s="47"/>
      <c r="D19" s="133"/>
      <c r="E19" s="134"/>
      <c r="F19" s="135"/>
      <c r="G19" s="136"/>
      <c r="H19" s="137"/>
      <c r="I19" s="135"/>
      <c r="J19" s="137"/>
      <c r="K19" s="137"/>
      <c r="L19" s="135"/>
      <c r="M19" s="136"/>
      <c r="N19" s="137"/>
      <c r="O19" s="135"/>
      <c r="P19" s="136"/>
      <c r="Q19" s="137"/>
      <c r="R19" s="138"/>
      <c r="S19" s="137"/>
      <c r="T19" s="137"/>
      <c r="U19" s="135"/>
      <c r="V19" s="139" t="s">
        <v>17</v>
      </c>
      <c r="W19" s="140"/>
      <c r="X19" s="59"/>
      <c r="Y19" s="57"/>
      <c r="Z19" s="58"/>
      <c r="AA19" s="60"/>
      <c r="AB19" s="57"/>
      <c r="AC19" s="58"/>
      <c r="AD19" s="60"/>
      <c r="AE19" s="57" t="s">
        <v>17</v>
      </c>
      <c r="AF19" s="58"/>
      <c r="AG19" s="59"/>
      <c r="AH19" s="57"/>
      <c r="AI19" s="58"/>
      <c r="AJ19" s="60"/>
      <c r="AK19" s="57"/>
      <c r="AL19" s="58"/>
      <c r="AM19" s="60"/>
      <c r="AN19" s="57" t="s">
        <v>17</v>
      </c>
      <c r="AO19" s="58"/>
      <c r="AP19" s="59"/>
      <c r="AQ19" s="57"/>
      <c r="AR19" s="58"/>
      <c r="AS19" s="60"/>
      <c r="AT19" s="57"/>
      <c r="AU19" s="58"/>
      <c r="AV19" s="60"/>
      <c r="AW19" s="57" t="s">
        <v>17</v>
      </c>
      <c r="AX19" s="58"/>
      <c r="AY19" s="59"/>
      <c r="AZ19" s="57" t="s">
        <v>17</v>
      </c>
      <c r="BA19" s="58"/>
      <c r="BB19" s="60"/>
      <c r="BC19" s="57"/>
      <c r="BD19" s="58"/>
      <c r="BE19" s="60"/>
      <c r="BF19" s="63" t="s">
        <v>17</v>
      </c>
      <c r="BG19" s="58"/>
      <c r="BH19" s="59"/>
      <c r="BI19" s="57" t="s">
        <v>17</v>
      </c>
      <c r="BJ19" s="58"/>
      <c r="BK19" s="60"/>
      <c r="BL19" s="57"/>
      <c r="BM19" s="58"/>
      <c r="BN19" s="60"/>
      <c r="BO19" s="64" t="s">
        <v>17</v>
      </c>
      <c r="BP19" s="65"/>
      <c r="BQ19" s="141"/>
      <c r="BR19" s="67" t="s">
        <v>17</v>
      </c>
      <c r="BS19" s="65"/>
      <c r="BT19" s="66"/>
      <c r="BU19" s="67"/>
      <c r="BV19" s="65"/>
      <c r="BW19" s="66"/>
      <c r="BX19" s="1"/>
    </row>
    <row r="20" spans="1:80" x14ac:dyDescent="0.2">
      <c r="A20" s="9"/>
      <c r="B20" s="69" t="s">
        <v>18</v>
      </c>
      <c r="C20" s="70"/>
      <c r="D20" s="142">
        <v>17</v>
      </c>
      <c r="E20" s="143">
        <v>42</v>
      </c>
      <c r="F20" s="73">
        <v>0.40476190476190477</v>
      </c>
      <c r="G20" s="74">
        <v>43</v>
      </c>
      <c r="H20" s="75">
        <v>65</v>
      </c>
      <c r="I20" s="73">
        <v>0.66153846153846152</v>
      </c>
      <c r="J20" s="75">
        <v>60</v>
      </c>
      <c r="K20" s="75">
        <v>107</v>
      </c>
      <c r="L20" s="73">
        <v>0.56074766355140182</v>
      </c>
      <c r="M20" s="74">
        <v>20</v>
      </c>
      <c r="N20" s="75">
        <v>34</v>
      </c>
      <c r="O20" s="73">
        <v>0.58823529411764708</v>
      </c>
      <c r="P20" s="74">
        <v>37</v>
      </c>
      <c r="Q20" s="75">
        <v>62</v>
      </c>
      <c r="R20" s="78">
        <v>0.59677419354838712</v>
      </c>
      <c r="S20" s="75">
        <v>57</v>
      </c>
      <c r="T20" s="75">
        <v>96</v>
      </c>
      <c r="U20" s="73">
        <v>0.59375</v>
      </c>
      <c r="V20" s="144">
        <v>19</v>
      </c>
      <c r="W20" s="145">
        <v>49</v>
      </c>
      <c r="X20" s="73">
        <v>0.38775510204081631</v>
      </c>
      <c r="Y20" s="77">
        <v>48</v>
      </c>
      <c r="Z20" s="75">
        <v>68</v>
      </c>
      <c r="AA20" s="78">
        <v>0.70588235294117652</v>
      </c>
      <c r="AB20" s="77">
        <v>67</v>
      </c>
      <c r="AC20" s="75">
        <v>117</v>
      </c>
      <c r="AD20" s="78">
        <v>0.57264957264957261</v>
      </c>
      <c r="AE20" s="77">
        <f>9+13</f>
        <v>22</v>
      </c>
      <c r="AF20" s="75">
        <f t="shared" ref="AF20:AF28" si="21">AF8</f>
        <v>51</v>
      </c>
      <c r="AG20" s="73">
        <f>AE20/AF20</f>
        <v>0.43137254901960786</v>
      </c>
      <c r="AH20" s="77">
        <f>27+27</f>
        <v>54</v>
      </c>
      <c r="AI20" s="75">
        <f t="shared" ref="AI20:AI28" si="22">AI8</f>
        <v>79</v>
      </c>
      <c r="AJ20" s="78">
        <f>AH20/AI20</f>
        <v>0.68354430379746833</v>
      </c>
      <c r="AK20" s="77">
        <f>AH20+AE20</f>
        <v>76</v>
      </c>
      <c r="AL20" s="75">
        <f>AI20+AF20</f>
        <v>130</v>
      </c>
      <c r="AM20" s="78">
        <f>AK20/AL20</f>
        <v>0.58461538461538465</v>
      </c>
      <c r="AN20" s="77">
        <v>28</v>
      </c>
      <c r="AO20" s="75">
        <f t="shared" ref="AO20:AO28" si="23">AO8</f>
        <v>50</v>
      </c>
      <c r="AP20" s="73">
        <f>AN20/AO20</f>
        <v>0.56000000000000005</v>
      </c>
      <c r="AQ20" s="77">
        <v>61</v>
      </c>
      <c r="AR20" s="75">
        <f t="shared" ref="AR20:AR28" si="24">AR8</f>
        <v>99</v>
      </c>
      <c r="AS20" s="78">
        <f>AQ20/AR20</f>
        <v>0.61616161616161613</v>
      </c>
      <c r="AT20" s="77">
        <f>AQ20+AN20</f>
        <v>89</v>
      </c>
      <c r="AU20" s="75">
        <f>AR20+AO20</f>
        <v>149</v>
      </c>
      <c r="AV20" s="78">
        <f>AT20/AU20</f>
        <v>0.59731543624161076</v>
      </c>
      <c r="AW20" s="77">
        <v>31</v>
      </c>
      <c r="AX20" s="75">
        <f t="shared" ref="AX20:AX28" si="25">AX8</f>
        <v>68</v>
      </c>
      <c r="AY20" s="73">
        <f>AW20/AX20</f>
        <v>0.45588235294117646</v>
      </c>
      <c r="AZ20" s="77">
        <v>64</v>
      </c>
      <c r="BA20" s="75">
        <f t="shared" ref="BA20:BA28" si="26">BA8</f>
        <v>104</v>
      </c>
      <c r="BB20" s="78">
        <f>AZ20/BA20</f>
        <v>0.61538461538461542</v>
      </c>
      <c r="BC20" s="77">
        <f>AZ20+AW20</f>
        <v>95</v>
      </c>
      <c r="BD20" s="75">
        <f>BA20+AX20</f>
        <v>172</v>
      </c>
      <c r="BE20" s="78">
        <f>BC20/BD20</f>
        <v>0.55232558139534882</v>
      </c>
      <c r="BF20" s="82">
        <v>29</v>
      </c>
      <c r="BG20" s="75">
        <f t="shared" ref="BG20:BG28" si="27">BG8</f>
        <v>60</v>
      </c>
      <c r="BH20" s="73">
        <f>BF20/BG20</f>
        <v>0.48333333333333334</v>
      </c>
      <c r="BI20" s="77">
        <v>60</v>
      </c>
      <c r="BJ20" s="75">
        <f t="shared" ref="BJ20:BJ28" si="28">BJ8</f>
        <v>96</v>
      </c>
      <c r="BK20" s="78">
        <f>BI20/BJ20</f>
        <v>0.625</v>
      </c>
      <c r="BL20" s="77">
        <f>BI20+BF20</f>
        <v>89</v>
      </c>
      <c r="BM20" s="75">
        <f>BJ20+BG20</f>
        <v>156</v>
      </c>
      <c r="BN20" s="78">
        <f>BL20/BM20</f>
        <v>0.57051282051282048</v>
      </c>
      <c r="BO20" s="83">
        <v>39</v>
      </c>
      <c r="BP20" s="84">
        <f t="shared" ref="BP20:BP28" si="29">BP8</f>
        <v>84</v>
      </c>
      <c r="BQ20" s="146">
        <f>BO20/BP20</f>
        <v>0.4642857142857143</v>
      </c>
      <c r="BR20" s="86">
        <v>46</v>
      </c>
      <c r="BS20" s="84">
        <f t="shared" ref="BS20:BS28" si="30">BS8</f>
        <v>98</v>
      </c>
      <c r="BT20" s="85">
        <f>BR20/BS20</f>
        <v>0.46938775510204084</v>
      </c>
      <c r="BU20" s="86">
        <f>BR20+BO20</f>
        <v>85</v>
      </c>
      <c r="BV20" s="84">
        <f>BS20+BP20</f>
        <v>182</v>
      </c>
      <c r="BW20" s="85">
        <f>BU20/BV20</f>
        <v>0.46703296703296704</v>
      </c>
      <c r="BX20" s="1"/>
    </row>
    <row r="21" spans="1:80" x14ac:dyDescent="0.2">
      <c r="A21" s="9"/>
      <c r="B21" s="69" t="s">
        <v>19</v>
      </c>
      <c r="C21" s="70"/>
      <c r="D21" s="142">
        <v>0</v>
      </c>
      <c r="E21" s="143">
        <v>0</v>
      </c>
      <c r="F21" s="73" t="s">
        <v>20</v>
      </c>
      <c r="G21" s="74">
        <v>2</v>
      </c>
      <c r="H21" s="75">
        <v>4</v>
      </c>
      <c r="I21" s="73">
        <v>0.5</v>
      </c>
      <c r="J21" s="75">
        <v>2</v>
      </c>
      <c r="K21" s="75">
        <v>4</v>
      </c>
      <c r="L21" s="73">
        <v>0.5</v>
      </c>
      <c r="M21" s="74">
        <v>0</v>
      </c>
      <c r="N21" s="75">
        <v>0</v>
      </c>
      <c r="O21" s="73" t="s">
        <v>20</v>
      </c>
      <c r="P21" s="74">
        <v>0</v>
      </c>
      <c r="Q21" s="75">
        <v>0</v>
      </c>
      <c r="R21" s="73" t="s">
        <v>20</v>
      </c>
      <c r="S21" s="75">
        <v>0</v>
      </c>
      <c r="T21" s="75">
        <v>0</v>
      </c>
      <c r="U21" s="73" t="s">
        <v>20</v>
      </c>
      <c r="V21" s="144">
        <v>5</v>
      </c>
      <c r="W21" s="145">
        <v>5</v>
      </c>
      <c r="X21" s="73">
        <v>1</v>
      </c>
      <c r="Y21" s="77">
        <v>4</v>
      </c>
      <c r="Z21" s="75">
        <v>7</v>
      </c>
      <c r="AA21" s="78">
        <v>0.5714285714285714</v>
      </c>
      <c r="AB21" s="77">
        <v>9</v>
      </c>
      <c r="AC21" s="75">
        <v>12</v>
      </c>
      <c r="AD21" s="78">
        <v>0.75</v>
      </c>
      <c r="AE21" s="77">
        <v>1</v>
      </c>
      <c r="AF21" s="75">
        <f t="shared" si="21"/>
        <v>3</v>
      </c>
      <c r="AG21" s="73">
        <f t="shared" ref="AG21:AG28" si="31">AE21/AF21</f>
        <v>0.33333333333333331</v>
      </c>
      <c r="AH21" s="77">
        <v>6</v>
      </c>
      <c r="AI21" s="75">
        <f t="shared" si="22"/>
        <v>9</v>
      </c>
      <c r="AJ21" s="78">
        <f t="shared" ref="AJ21:AJ28" si="32">AH21/AI21</f>
        <v>0.66666666666666663</v>
      </c>
      <c r="AK21" s="77">
        <f t="shared" ref="AK21:AL28" si="33">AH21+AE21</f>
        <v>7</v>
      </c>
      <c r="AL21" s="75">
        <f t="shared" si="33"/>
        <v>12</v>
      </c>
      <c r="AM21" s="78">
        <f t="shared" ref="AM21:AM28" si="34">AK21/AL21</f>
        <v>0.58333333333333337</v>
      </c>
      <c r="AN21" s="77">
        <v>2</v>
      </c>
      <c r="AO21" s="75">
        <f t="shared" si="23"/>
        <v>5</v>
      </c>
      <c r="AP21" s="73">
        <f t="shared" ref="AP21:AP28" si="35">AN21/AO21</f>
        <v>0.4</v>
      </c>
      <c r="AQ21" s="77">
        <v>2</v>
      </c>
      <c r="AR21" s="75">
        <f t="shared" si="24"/>
        <v>9</v>
      </c>
      <c r="AS21" s="78">
        <f t="shared" ref="AS21:AS28" si="36">AQ21/AR21</f>
        <v>0.22222222222222221</v>
      </c>
      <c r="AT21" s="77">
        <f t="shared" ref="AT21:AU28" si="37">AQ21+AN21</f>
        <v>4</v>
      </c>
      <c r="AU21" s="75">
        <f t="shared" si="37"/>
        <v>14</v>
      </c>
      <c r="AV21" s="78">
        <f t="shared" ref="AV21:AV28" si="38">AT21/AU21</f>
        <v>0.2857142857142857</v>
      </c>
      <c r="AW21" s="77">
        <v>2</v>
      </c>
      <c r="AX21" s="75">
        <f t="shared" si="25"/>
        <v>7</v>
      </c>
      <c r="AY21" s="73">
        <f t="shared" ref="AY21:AY23" si="39">AW21/AX21</f>
        <v>0.2857142857142857</v>
      </c>
      <c r="AZ21" s="77">
        <v>5</v>
      </c>
      <c r="BA21" s="75">
        <f t="shared" si="26"/>
        <v>6</v>
      </c>
      <c r="BB21" s="78">
        <f t="shared" ref="BB21:BB28" si="40">AZ21/BA21</f>
        <v>0.83333333333333337</v>
      </c>
      <c r="BC21" s="77">
        <f t="shared" ref="BC21:BD28" si="41">AZ21+AW21</f>
        <v>7</v>
      </c>
      <c r="BD21" s="75">
        <f t="shared" si="41"/>
        <v>13</v>
      </c>
      <c r="BE21" s="78">
        <f t="shared" ref="BE21:BE28" si="42">BC21/BD21</f>
        <v>0.53846153846153844</v>
      </c>
      <c r="BF21" s="82">
        <v>3</v>
      </c>
      <c r="BG21" s="75">
        <f t="shared" si="27"/>
        <v>3</v>
      </c>
      <c r="BH21" s="73">
        <f t="shared" ref="BH21:BH28" si="43">BF21/BG21</f>
        <v>1</v>
      </c>
      <c r="BI21" s="77">
        <v>3</v>
      </c>
      <c r="BJ21" s="75">
        <f t="shared" si="28"/>
        <v>8</v>
      </c>
      <c r="BK21" s="78">
        <f t="shared" ref="BK21:BK28" si="44">BI21/BJ21</f>
        <v>0.375</v>
      </c>
      <c r="BL21" s="77">
        <f t="shared" ref="BL21:BM28" si="45">BI21+BF21</f>
        <v>6</v>
      </c>
      <c r="BM21" s="75">
        <f t="shared" si="45"/>
        <v>11</v>
      </c>
      <c r="BN21" s="78">
        <f t="shared" ref="BN21:BN28" si="46">BL21/BM21</f>
        <v>0.54545454545454541</v>
      </c>
      <c r="BO21" s="83">
        <v>0</v>
      </c>
      <c r="BP21" s="84">
        <f t="shared" si="29"/>
        <v>8</v>
      </c>
      <c r="BQ21" s="146">
        <f t="shared" ref="BQ21:BQ28" si="47">BO21/BP21</f>
        <v>0</v>
      </c>
      <c r="BR21" s="86">
        <v>6</v>
      </c>
      <c r="BS21" s="84">
        <f t="shared" si="30"/>
        <v>12</v>
      </c>
      <c r="BT21" s="85">
        <f t="shared" ref="BT21:BT28" si="48">BR21/BS21</f>
        <v>0.5</v>
      </c>
      <c r="BU21" s="86">
        <f t="shared" ref="BU21:BV28" si="49">BR21+BO21</f>
        <v>6</v>
      </c>
      <c r="BV21" s="84">
        <f t="shared" si="49"/>
        <v>20</v>
      </c>
      <c r="BW21" s="85">
        <f t="shared" ref="BW21:BW28" si="50">BU21/BV21</f>
        <v>0.3</v>
      </c>
      <c r="BX21" s="1"/>
    </row>
    <row r="22" spans="1:80" x14ac:dyDescent="0.2">
      <c r="A22" s="9"/>
      <c r="B22" s="69" t="s">
        <v>21</v>
      </c>
      <c r="C22" s="70"/>
      <c r="D22" s="142">
        <v>10</v>
      </c>
      <c r="E22" s="143">
        <v>19</v>
      </c>
      <c r="F22" s="73">
        <v>0.52631578947368418</v>
      </c>
      <c r="G22" s="74">
        <v>15</v>
      </c>
      <c r="H22" s="75">
        <v>23</v>
      </c>
      <c r="I22" s="73">
        <v>0.65217391304347827</v>
      </c>
      <c r="J22" s="75">
        <v>25</v>
      </c>
      <c r="K22" s="75">
        <v>42</v>
      </c>
      <c r="L22" s="73">
        <v>0.59523809523809523</v>
      </c>
      <c r="M22" s="74">
        <v>7</v>
      </c>
      <c r="N22" s="75">
        <v>10</v>
      </c>
      <c r="O22" s="73">
        <v>0.7</v>
      </c>
      <c r="P22" s="74">
        <v>20</v>
      </c>
      <c r="Q22" s="75">
        <v>23</v>
      </c>
      <c r="R22" s="78">
        <v>0.86956521739130432</v>
      </c>
      <c r="S22" s="75">
        <v>27</v>
      </c>
      <c r="T22" s="75">
        <v>33</v>
      </c>
      <c r="U22" s="73">
        <v>0.81818181818181823</v>
      </c>
      <c r="V22" s="144">
        <v>6</v>
      </c>
      <c r="W22" s="145">
        <v>16</v>
      </c>
      <c r="X22" s="73">
        <v>0.375</v>
      </c>
      <c r="Y22" s="77">
        <v>12</v>
      </c>
      <c r="Z22" s="75">
        <v>21</v>
      </c>
      <c r="AA22" s="78">
        <v>0.5714285714285714</v>
      </c>
      <c r="AB22" s="77">
        <v>18</v>
      </c>
      <c r="AC22" s="75">
        <v>37</v>
      </c>
      <c r="AD22" s="78">
        <v>0.48648648648648651</v>
      </c>
      <c r="AE22" s="77">
        <v>7</v>
      </c>
      <c r="AF22" s="75">
        <f t="shared" si="21"/>
        <v>12</v>
      </c>
      <c r="AG22" s="73">
        <f t="shared" si="31"/>
        <v>0.58333333333333337</v>
      </c>
      <c r="AH22" s="77">
        <v>23</v>
      </c>
      <c r="AI22" s="75">
        <f t="shared" si="22"/>
        <v>37</v>
      </c>
      <c r="AJ22" s="78">
        <f t="shared" si="32"/>
        <v>0.6216216216216216</v>
      </c>
      <c r="AK22" s="77">
        <f t="shared" si="33"/>
        <v>30</v>
      </c>
      <c r="AL22" s="75">
        <f t="shared" si="33"/>
        <v>49</v>
      </c>
      <c r="AM22" s="78">
        <f t="shared" si="34"/>
        <v>0.61224489795918369</v>
      </c>
      <c r="AN22" s="77">
        <v>10</v>
      </c>
      <c r="AO22" s="75">
        <f t="shared" si="23"/>
        <v>25</v>
      </c>
      <c r="AP22" s="73">
        <f t="shared" si="35"/>
        <v>0.4</v>
      </c>
      <c r="AQ22" s="77">
        <v>19</v>
      </c>
      <c r="AR22" s="75">
        <f t="shared" si="24"/>
        <v>36</v>
      </c>
      <c r="AS22" s="78">
        <f t="shared" si="36"/>
        <v>0.52777777777777779</v>
      </c>
      <c r="AT22" s="77">
        <f t="shared" si="37"/>
        <v>29</v>
      </c>
      <c r="AU22" s="75">
        <f t="shared" si="37"/>
        <v>61</v>
      </c>
      <c r="AV22" s="78">
        <f t="shared" si="38"/>
        <v>0.47540983606557374</v>
      </c>
      <c r="AW22" s="77">
        <v>15</v>
      </c>
      <c r="AX22" s="75">
        <f t="shared" si="25"/>
        <v>24</v>
      </c>
      <c r="AY22" s="73">
        <f t="shared" si="39"/>
        <v>0.625</v>
      </c>
      <c r="AZ22" s="77">
        <v>21</v>
      </c>
      <c r="BA22" s="75">
        <f t="shared" si="26"/>
        <v>32</v>
      </c>
      <c r="BB22" s="78">
        <f t="shared" si="40"/>
        <v>0.65625</v>
      </c>
      <c r="BC22" s="77">
        <f t="shared" si="41"/>
        <v>36</v>
      </c>
      <c r="BD22" s="75">
        <f t="shared" si="41"/>
        <v>56</v>
      </c>
      <c r="BE22" s="78">
        <f t="shared" si="42"/>
        <v>0.6428571428571429</v>
      </c>
      <c r="BF22" s="82">
        <v>7</v>
      </c>
      <c r="BG22" s="75">
        <f t="shared" si="27"/>
        <v>18</v>
      </c>
      <c r="BH22" s="73">
        <f t="shared" si="43"/>
        <v>0.3888888888888889</v>
      </c>
      <c r="BI22" s="77">
        <v>24</v>
      </c>
      <c r="BJ22" s="75">
        <f t="shared" si="28"/>
        <v>35</v>
      </c>
      <c r="BK22" s="78">
        <f t="shared" si="44"/>
        <v>0.68571428571428572</v>
      </c>
      <c r="BL22" s="77">
        <f t="shared" si="45"/>
        <v>31</v>
      </c>
      <c r="BM22" s="75">
        <f t="shared" si="45"/>
        <v>53</v>
      </c>
      <c r="BN22" s="78">
        <f t="shared" si="46"/>
        <v>0.58490566037735847</v>
      </c>
      <c r="BO22" s="83">
        <v>15</v>
      </c>
      <c r="BP22" s="84">
        <f t="shared" si="29"/>
        <v>30</v>
      </c>
      <c r="BQ22" s="146">
        <f t="shared" si="47"/>
        <v>0.5</v>
      </c>
      <c r="BR22" s="86">
        <v>25</v>
      </c>
      <c r="BS22" s="84">
        <f t="shared" si="30"/>
        <v>50</v>
      </c>
      <c r="BT22" s="85">
        <f t="shared" si="48"/>
        <v>0.5</v>
      </c>
      <c r="BU22" s="86">
        <f t="shared" si="49"/>
        <v>40</v>
      </c>
      <c r="BV22" s="84">
        <f t="shared" si="49"/>
        <v>80</v>
      </c>
      <c r="BW22" s="85">
        <f t="shared" si="50"/>
        <v>0.5</v>
      </c>
      <c r="BX22" s="1"/>
    </row>
    <row r="23" spans="1:80" x14ac:dyDescent="0.2">
      <c r="A23" s="9"/>
      <c r="B23" s="69" t="s">
        <v>22</v>
      </c>
      <c r="C23" s="70"/>
      <c r="D23" s="142">
        <v>15</v>
      </c>
      <c r="E23" s="143">
        <v>32</v>
      </c>
      <c r="F23" s="73">
        <v>0.46875</v>
      </c>
      <c r="G23" s="74">
        <v>22</v>
      </c>
      <c r="H23" s="75">
        <v>33</v>
      </c>
      <c r="I23" s="73">
        <v>0.66666666666666663</v>
      </c>
      <c r="J23" s="75">
        <v>37</v>
      </c>
      <c r="K23" s="75">
        <v>65</v>
      </c>
      <c r="L23" s="73">
        <v>0.56923076923076921</v>
      </c>
      <c r="M23" s="74">
        <v>11</v>
      </c>
      <c r="N23" s="75">
        <v>26</v>
      </c>
      <c r="O23" s="73">
        <v>0.42307692307692307</v>
      </c>
      <c r="P23" s="74">
        <v>22</v>
      </c>
      <c r="Q23" s="75">
        <v>36</v>
      </c>
      <c r="R23" s="78">
        <v>0.61111111111111116</v>
      </c>
      <c r="S23" s="75">
        <v>33</v>
      </c>
      <c r="T23" s="75">
        <v>62</v>
      </c>
      <c r="U23" s="73">
        <v>0.532258064516129</v>
      </c>
      <c r="V23" s="144">
        <v>6</v>
      </c>
      <c r="W23" s="145">
        <v>17</v>
      </c>
      <c r="X23" s="73">
        <v>0.35294117647058826</v>
      </c>
      <c r="Y23" s="77">
        <v>18</v>
      </c>
      <c r="Z23" s="75">
        <v>32</v>
      </c>
      <c r="AA23" s="78">
        <v>0.5625</v>
      </c>
      <c r="AB23" s="77">
        <v>24</v>
      </c>
      <c r="AC23" s="75">
        <v>49</v>
      </c>
      <c r="AD23" s="78">
        <v>0.48979591836734693</v>
      </c>
      <c r="AE23" s="77">
        <v>20</v>
      </c>
      <c r="AF23" s="75">
        <f t="shared" si="21"/>
        <v>28</v>
      </c>
      <c r="AG23" s="73">
        <f t="shared" si="31"/>
        <v>0.7142857142857143</v>
      </c>
      <c r="AH23" s="77">
        <v>19</v>
      </c>
      <c r="AI23" s="75">
        <f t="shared" si="22"/>
        <v>30</v>
      </c>
      <c r="AJ23" s="78">
        <f t="shared" si="32"/>
        <v>0.6333333333333333</v>
      </c>
      <c r="AK23" s="77">
        <f t="shared" si="33"/>
        <v>39</v>
      </c>
      <c r="AL23" s="75">
        <f t="shared" si="33"/>
        <v>58</v>
      </c>
      <c r="AM23" s="78">
        <f t="shared" si="34"/>
        <v>0.67241379310344829</v>
      </c>
      <c r="AN23" s="77">
        <v>17</v>
      </c>
      <c r="AO23" s="75">
        <f t="shared" si="23"/>
        <v>28</v>
      </c>
      <c r="AP23" s="73">
        <f t="shared" si="35"/>
        <v>0.6071428571428571</v>
      </c>
      <c r="AQ23" s="77">
        <v>22</v>
      </c>
      <c r="AR23" s="75">
        <f t="shared" si="24"/>
        <v>33</v>
      </c>
      <c r="AS23" s="78">
        <f t="shared" si="36"/>
        <v>0.66666666666666663</v>
      </c>
      <c r="AT23" s="77">
        <f t="shared" si="37"/>
        <v>39</v>
      </c>
      <c r="AU23" s="75">
        <f t="shared" si="37"/>
        <v>61</v>
      </c>
      <c r="AV23" s="78">
        <f t="shared" si="38"/>
        <v>0.63934426229508201</v>
      </c>
      <c r="AW23" s="77">
        <v>16</v>
      </c>
      <c r="AX23" s="75">
        <f t="shared" si="25"/>
        <v>32</v>
      </c>
      <c r="AY23" s="73">
        <f t="shared" si="39"/>
        <v>0.5</v>
      </c>
      <c r="AZ23" s="77">
        <v>20</v>
      </c>
      <c r="BA23" s="75">
        <f t="shared" si="26"/>
        <v>36</v>
      </c>
      <c r="BB23" s="78">
        <f t="shared" si="40"/>
        <v>0.55555555555555558</v>
      </c>
      <c r="BC23" s="77">
        <f t="shared" si="41"/>
        <v>36</v>
      </c>
      <c r="BD23" s="75">
        <f t="shared" si="41"/>
        <v>68</v>
      </c>
      <c r="BE23" s="78">
        <f t="shared" si="42"/>
        <v>0.52941176470588236</v>
      </c>
      <c r="BF23" s="82">
        <v>14</v>
      </c>
      <c r="BG23" s="75">
        <f t="shared" si="27"/>
        <v>36</v>
      </c>
      <c r="BH23" s="73">
        <f t="shared" si="43"/>
        <v>0.3888888888888889</v>
      </c>
      <c r="BI23" s="77">
        <v>28</v>
      </c>
      <c r="BJ23" s="75">
        <f t="shared" si="28"/>
        <v>42</v>
      </c>
      <c r="BK23" s="78">
        <f t="shared" si="44"/>
        <v>0.66666666666666663</v>
      </c>
      <c r="BL23" s="77">
        <f t="shared" si="45"/>
        <v>42</v>
      </c>
      <c r="BM23" s="75">
        <f t="shared" si="45"/>
        <v>78</v>
      </c>
      <c r="BN23" s="78">
        <f t="shared" si="46"/>
        <v>0.53846153846153844</v>
      </c>
      <c r="BO23" s="83">
        <v>20</v>
      </c>
      <c r="BP23" s="84">
        <f t="shared" si="29"/>
        <v>38</v>
      </c>
      <c r="BQ23" s="146">
        <f t="shared" si="47"/>
        <v>0.52631578947368418</v>
      </c>
      <c r="BR23" s="86">
        <v>27</v>
      </c>
      <c r="BS23" s="84">
        <f t="shared" si="30"/>
        <v>50</v>
      </c>
      <c r="BT23" s="85">
        <f t="shared" si="48"/>
        <v>0.54</v>
      </c>
      <c r="BU23" s="86">
        <f t="shared" si="49"/>
        <v>47</v>
      </c>
      <c r="BV23" s="84">
        <f t="shared" si="49"/>
        <v>88</v>
      </c>
      <c r="BW23" s="85">
        <f t="shared" si="50"/>
        <v>0.53409090909090906</v>
      </c>
      <c r="BX23" s="1"/>
    </row>
    <row r="24" spans="1:80" x14ac:dyDescent="0.2">
      <c r="A24" s="9"/>
      <c r="B24" s="88"/>
      <c r="C24" s="89" t="s">
        <v>23</v>
      </c>
      <c r="D24" s="142">
        <v>0</v>
      </c>
      <c r="E24" s="143">
        <v>1</v>
      </c>
      <c r="F24" s="73">
        <v>0</v>
      </c>
      <c r="G24" s="74">
        <v>0</v>
      </c>
      <c r="H24" s="75">
        <v>0</v>
      </c>
      <c r="I24" s="73" t="s">
        <v>20</v>
      </c>
      <c r="J24" s="75">
        <v>0</v>
      </c>
      <c r="K24" s="75">
        <v>1</v>
      </c>
      <c r="L24" s="73">
        <v>0</v>
      </c>
      <c r="M24" s="74">
        <v>1</v>
      </c>
      <c r="N24" s="75">
        <v>2</v>
      </c>
      <c r="O24" s="73">
        <v>0.5</v>
      </c>
      <c r="P24" s="74">
        <v>0</v>
      </c>
      <c r="Q24" s="75">
        <v>0</v>
      </c>
      <c r="R24" s="73" t="s">
        <v>20</v>
      </c>
      <c r="S24" s="75">
        <v>1</v>
      </c>
      <c r="T24" s="75">
        <v>2</v>
      </c>
      <c r="U24" s="73">
        <v>0.5</v>
      </c>
      <c r="V24" s="144">
        <v>0</v>
      </c>
      <c r="W24" s="145">
        <v>0</v>
      </c>
      <c r="X24" s="73" t="s">
        <v>20</v>
      </c>
      <c r="Y24" s="77">
        <v>1</v>
      </c>
      <c r="Z24" s="75">
        <v>1</v>
      </c>
      <c r="AA24" s="78">
        <v>1</v>
      </c>
      <c r="AB24" s="77">
        <v>1</v>
      </c>
      <c r="AC24" s="75">
        <v>1</v>
      </c>
      <c r="AD24" s="78">
        <v>1</v>
      </c>
      <c r="AE24" s="77">
        <v>1</v>
      </c>
      <c r="AF24" s="75">
        <f t="shared" si="21"/>
        <v>2</v>
      </c>
      <c r="AG24" s="73">
        <f t="shared" si="31"/>
        <v>0.5</v>
      </c>
      <c r="AH24" s="77">
        <v>1</v>
      </c>
      <c r="AI24" s="75">
        <f t="shared" si="22"/>
        <v>2</v>
      </c>
      <c r="AJ24" s="78">
        <f t="shared" si="32"/>
        <v>0.5</v>
      </c>
      <c r="AK24" s="77">
        <f t="shared" si="33"/>
        <v>2</v>
      </c>
      <c r="AL24" s="75">
        <f t="shared" si="33"/>
        <v>4</v>
      </c>
      <c r="AM24" s="78">
        <f t="shared" si="34"/>
        <v>0.5</v>
      </c>
      <c r="AN24" s="77">
        <v>1</v>
      </c>
      <c r="AO24" s="75">
        <f t="shared" si="23"/>
        <v>1</v>
      </c>
      <c r="AP24" s="73">
        <f t="shared" si="35"/>
        <v>1</v>
      </c>
      <c r="AQ24" s="77">
        <v>1</v>
      </c>
      <c r="AR24" s="75">
        <f t="shared" si="24"/>
        <v>2</v>
      </c>
      <c r="AS24" s="78">
        <f t="shared" si="36"/>
        <v>0.5</v>
      </c>
      <c r="AT24" s="77">
        <f t="shared" si="37"/>
        <v>2</v>
      </c>
      <c r="AU24" s="75">
        <f t="shared" si="37"/>
        <v>3</v>
      </c>
      <c r="AV24" s="78">
        <f t="shared" si="38"/>
        <v>0.66666666666666663</v>
      </c>
      <c r="AW24" s="77">
        <v>0</v>
      </c>
      <c r="AX24" s="75">
        <f t="shared" si="25"/>
        <v>0</v>
      </c>
      <c r="AY24" s="73" t="s">
        <v>24</v>
      </c>
      <c r="AZ24" s="77">
        <v>1</v>
      </c>
      <c r="BA24" s="75">
        <f t="shared" si="26"/>
        <v>2</v>
      </c>
      <c r="BB24" s="78">
        <f t="shared" si="40"/>
        <v>0.5</v>
      </c>
      <c r="BC24" s="77">
        <f t="shared" si="41"/>
        <v>1</v>
      </c>
      <c r="BD24" s="75">
        <f t="shared" si="41"/>
        <v>2</v>
      </c>
      <c r="BE24" s="78">
        <f t="shared" si="42"/>
        <v>0.5</v>
      </c>
      <c r="BF24" s="82">
        <v>1</v>
      </c>
      <c r="BG24" s="75">
        <f t="shared" si="27"/>
        <v>1</v>
      </c>
      <c r="BH24" s="73">
        <f t="shared" si="43"/>
        <v>1</v>
      </c>
      <c r="BI24" s="77">
        <v>0</v>
      </c>
      <c r="BJ24" s="75">
        <f t="shared" si="28"/>
        <v>0</v>
      </c>
      <c r="BK24" s="78" t="s">
        <v>24</v>
      </c>
      <c r="BL24" s="77">
        <f t="shared" si="45"/>
        <v>1</v>
      </c>
      <c r="BM24" s="75">
        <f t="shared" si="45"/>
        <v>1</v>
      </c>
      <c r="BN24" s="78">
        <f t="shared" si="46"/>
        <v>1</v>
      </c>
      <c r="BO24" s="83">
        <v>0</v>
      </c>
      <c r="BP24" s="84">
        <f t="shared" si="29"/>
        <v>0</v>
      </c>
      <c r="BQ24" s="146" t="s">
        <v>24</v>
      </c>
      <c r="BR24" s="86">
        <v>0</v>
      </c>
      <c r="BS24" s="84">
        <f t="shared" si="30"/>
        <v>2</v>
      </c>
      <c r="BT24" s="85">
        <f t="shared" si="48"/>
        <v>0</v>
      </c>
      <c r="BU24" s="86">
        <f t="shared" si="49"/>
        <v>0</v>
      </c>
      <c r="BV24" s="84">
        <f t="shared" si="49"/>
        <v>2</v>
      </c>
      <c r="BW24" s="85">
        <f t="shared" si="50"/>
        <v>0</v>
      </c>
      <c r="BX24" s="1"/>
    </row>
    <row r="25" spans="1:80" x14ac:dyDescent="0.2">
      <c r="A25" s="9"/>
      <c r="B25" s="90"/>
      <c r="C25" s="89" t="s">
        <v>25</v>
      </c>
      <c r="D25" s="147">
        <v>224</v>
      </c>
      <c r="E25" s="148">
        <v>354</v>
      </c>
      <c r="F25" s="73">
        <v>0.63276836158192096</v>
      </c>
      <c r="G25" s="74">
        <v>378</v>
      </c>
      <c r="H25" s="75">
        <v>528</v>
      </c>
      <c r="I25" s="73">
        <v>0.71590909090909094</v>
      </c>
      <c r="J25" s="75">
        <v>602</v>
      </c>
      <c r="K25" s="75">
        <v>882</v>
      </c>
      <c r="L25" s="73">
        <v>0.68253968253968256</v>
      </c>
      <c r="M25" s="74">
        <v>228</v>
      </c>
      <c r="N25" s="75">
        <v>364</v>
      </c>
      <c r="O25" s="73">
        <v>0.62637362637362637</v>
      </c>
      <c r="P25" s="74">
        <v>408</v>
      </c>
      <c r="Q25" s="75">
        <v>542</v>
      </c>
      <c r="R25" s="78">
        <v>0.75276752767527677</v>
      </c>
      <c r="S25" s="75">
        <v>636</v>
      </c>
      <c r="T25" s="75">
        <v>906</v>
      </c>
      <c r="U25" s="73">
        <v>0.70198675496688745</v>
      </c>
      <c r="V25" s="144">
        <v>204</v>
      </c>
      <c r="W25" s="145">
        <v>312</v>
      </c>
      <c r="X25" s="73">
        <v>0.65384615384615385</v>
      </c>
      <c r="Y25" s="77">
        <v>400</v>
      </c>
      <c r="Z25" s="75">
        <v>559</v>
      </c>
      <c r="AA25" s="78">
        <v>0.7155635062611807</v>
      </c>
      <c r="AB25" s="77">
        <v>604</v>
      </c>
      <c r="AC25" s="75">
        <v>871</v>
      </c>
      <c r="AD25" s="78">
        <v>0.69345579793340983</v>
      </c>
      <c r="AE25" s="77">
        <f>160+78</f>
        <v>238</v>
      </c>
      <c r="AF25" s="75">
        <f t="shared" si="21"/>
        <v>364</v>
      </c>
      <c r="AG25" s="73">
        <f t="shared" si="31"/>
        <v>0.65384615384615385</v>
      </c>
      <c r="AH25" s="77">
        <f>312+81</f>
        <v>393</v>
      </c>
      <c r="AI25" s="75">
        <f t="shared" si="22"/>
        <v>512</v>
      </c>
      <c r="AJ25" s="78">
        <f t="shared" si="32"/>
        <v>0.767578125</v>
      </c>
      <c r="AK25" s="77">
        <f t="shared" si="33"/>
        <v>631</v>
      </c>
      <c r="AL25" s="75">
        <f t="shared" si="33"/>
        <v>876</v>
      </c>
      <c r="AM25" s="78">
        <f t="shared" si="34"/>
        <v>0.72031963470319638</v>
      </c>
      <c r="AN25" s="77">
        <v>252</v>
      </c>
      <c r="AO25" s="75">
        <f t="shared" si="23"/>
        <v>401</v>
      </c>
      <c r="AP25" s="73">
        <f t="shared" si="35"/>
        <v>0.62842892768079806</v>
      </c>
      <c r="AQ25" s="77">
        <v>417</v>
      </c>
      <c r="AR25" s="75">
        <f t="shared" si="24"/>
        <v>566</v>
      </c>
      <c r="AS25" s="78">
        <f t="shared" si="36"/>
        <v>0.73674911660777387</v>
      </c>
      <c r="AT25" s="77">
        <f t="shared" si="37"/>
        <v>669</v>
      </c>
      <c r="AU25" s="75">
        <f t="shared" si="37"/>
        <v>967</v>
      </c>
      <c r="AV25" s="78">
        <f t="shared" si="38"/>
        <v>0.69183040330920376</v>
      </c>
      <c r="AW25" s="77">
        <v>258</v>
      </c>
      <c r="AX25" s="75">
        <f t="shared" si="25"/>
        <v>396</v>
      </c>
      <c r="AY25" s="73">
        <f t="shared" ref="AY25:AY28" si="51">AW25/AX25</f>
        <v>0.65151515151515149</v>
      </c>
      <c r="AZ25" s="77">
        <v>392</v>
      </c>
      <c r="BA25" s="75">
        <f t="shared" si="26"/>
        <v>555</v>
      </c>
      <c r="BB25" s="78">
        <f t="shared" si="40"/>
        <v>0.70630630630630631</v>
      </c>
      <c r="BC25" s="77">
        <f t="shared" si="41"/>
        <v>650</v>
      </c>
      <c r="BD25" s="75">
        <f t="shared" si="41"/>
        <v>951</v>
      </c>
      <c r="BE25" s="78">
        <f t="shared" si="42"/>
        <v>0.68349106203995791</v>
      </c>
      <c r="BF25" s="82">
        <v>245</v>
      </c>
      <c r="BG25" s="75">
        <f t="shared" si="27"/>
        <v>393</v>
      </c>
      <c r="BH25" s="73">
        <f t="shared" si="43"/>
        <v>0.62340966921119589</v>
      </c>
      <c r="BI25" s="77">
        <v>386</v>
      </c>
      <c r="BJ25" s="75">
        <f t="shared" si="28"/>
        <v>531</v>
      </c>
      <c r="BK25" s="78">
        <f t="shared" si="44"/>
        <v>0.72693032015065917</v>
      </c>
      <c r="BL25" s="77">
        <f t="shared" si="45"/>
        <v>631</v>
      </c>
      <c r="BM25" s="75">
        <f t="shared" si="45"/>
        <v>924</v>
      </c>
      <c r="BN25" s="78">
        <f t="shared" si="46"/>
        <v>0.6829004329004329</v>
      </c>
      <c r="BO25" s="83">
        <v>265</v>
      </c>
      <c r="BP25" s="84">
        <f t="shared" si="29"/>
        <v>463</v>
      </c>
      <c r="BQ25" s="146">
        <f t="shared" si="47"/>
        <v>0.57235421166306699</v>
      </c>
      <c r="BR25" s="86">
        <v>390</v>
      </c>
      <c r="BS25" s="84">
        <f t="shared" si="30"/>
        <v>574</v>
      </c>
      <c r="BT25" s="85">
        <f t="shared" si="48"/>
        <v>0.67944250871080136</v>
      </c>
      <c r="BU25" s="86">
        <f t="shared" si="49"/>
        <v>655</v>
      </c>
      <c r="BV25" s="84">
        <f t="shared" si="49"/>
        <v>1037</v>
      </c>
      <c r="BW25" s="85">
        <f t="shared" si="50"/>
        <v>0.63162970106075222</v>
      </c>
      <c r="BX25" s="1"/>
    </row>
    <row r="26" spans="1:80" x14ac:dyDescent="0.2">
      <c r="A26" s="9"/>
      <c r="B26" s="69" t="s">
        <v>26</v>
      </c>
      <c r="C26" s="70"/>
      <c r="D26" s="142">
        <v>4</v>
      </c>
      <c r="E26" s="143">
        <v>7</v>
      </c>
      <c r="F26" s="73">
        <v>0.5714285714285714</v>
      </c>
      <c r="G26" s="74">
        <v>5</v>
      </c>
      <c r="H26" s="75">
        <v>7</v>
      </c>
      <c r="I26" s="73">
        <v>0.7142857142857143</v>
      </c>
      <c r="J26" s="75">
        <v>9</v>
      </c>
      <c r="K26" s="75">
        <v>14</v>
      </c>
      <c r="L26" s="73">
        <v>0.6428571428571429</v>
      </c>
      <c r="M26" s="74">
        <v>5</v>
      </c>
      <c r="N26" s="75">
        <v>12</v>
      </c>
      <c r="O26" s="73">
        <v>0.41666666666666669</v>
      </c>
      <c r="P26" s="74">
        <v>1</v>
      </c>
      <c r="Q26" s="75">
        <v>3</v>
      </c>
      <c r="R26" s="78">
        <v>0.33333333333333331</v>
      </c>
      <c r="S26" s="75">
        <v>6</v>
      </c>
      <c r="T26" s="75">
        <v>15</v>
      </c>
      <c r="U26" s="73">
        <v>0.4</v>
      </c>
      <c r="V26" s="144">
        <v>2</v>
      </c>
      <c r="W26" s="145">
        <v>2</v>
      </c>
      <c r="X26" s="73">
        <v>1</v>
      </c>
      <c r="Y26" s="77">
        <v>3</v>
      </c>
      <c r="Z26" s="75">
        <v>8</v>
      </c>
      <c r="AA26" s="78">
        <v>0.375</v>
      </c>
      <c r="AB26" s="77">
        <v>5</v>
      </c>
      <c r="AC26" s="75">
        <v>10</v>
      </c>
      <c r="AD26" s="78">
        <v>0.5</v>
      </c>
      <c r="AE26" s="77">
        <v>2</v>
      </c>
      <c r="AF26" s="75">
        <f t="shared" si="21"/>
        <v>2</v>
      </c>
      <c r="AG26" s="73">
        <f t="shared" si="31"/>
        <v>1</v>
      </c>
      <c r="AH26" s="77">
        <v>2</v>
      </c>
      <c r="AI26" s="75">
        <f t="shared" si="22"/>
        <v>4</v>
      </c>
      <c r="AJ26" s="78">
        <f t="shared" si="32"/>
        <v>0.5</v>
      </c>
      <c r="AK26" s="77">
        <f t="shared" si="33"/>
        <v>4</v>
      </c>
      <c r="AL26" s="75">
        <f t="shared" si="33"/>
        <v>6</v>
      </c>
      <c r="AM26" s="78">
        <f t="shared" si="34"/>
        <v>0.66666666666666663</v>
      </c>
      <c r="AN26" s="77">
        <v>3</v>
      </c>
      <c r="AO26" s="75">
        <f t="shared" si="23"/>
        <v>5</v>
      </c>
      <c r="AP26" s="73">
        <f t="shared" si="35"/>
        <v>0.6</v>
      </c>
      <c r="AQ26" s="77">
        <v>1</v>
      </c>
      <c r="AR26" s="75">
        <f t="shared" si="24"/>
        <v>2</v>
      </c>
      <c r="AS26" s="78">
        <f t="shared" si="36"/>
        <v>0.5</v>
      </c>
      <c r="AT26" s="77">
        <f t="shared" si="37"/>
        <v>4</v>
      </c>
      <c r="AU26" s="75">
        <f t="shared" si="37"/>
        <v>7</v>
      </c>
      <c r="AV26" s="78">
        <f t="shared" si="38"/>
        <v>0.5714285714285714</v>
      </c>
      <c r="AW26" s="77">
        <v>2</v>
      </c>
      <c r="AX26" s="75">
        <f t="shared" si="25"/>
        <v>4</v>
      </c>
      <c r="AY26" s="73">
        <f t="shared" si="51"/>
        <v>0.5</v>
      </c>
      <c r="AZ26" s="77">
        <v>3</v>
      </c>
      <c r="BA26" s="75">
        <f t="shared" si="26"/>
        <v>4</v>
      </c>
      <c r="BB26" s="78">
        <f t="shared" si="40"/>
        <v>0.75</v>
      </c>
      <c r="BC26" s="77">
        <f t="shared" si="41"/>
        <v>5</v>
      </c>
      <c r="BD26" s="75">
        <f t="shared" si="41"/>
        <v>8</v>
      </c>
      <c r="BE26" s="78">
        <f t="shared" si="42"/>
        <v>0.625</v>
      </c>
      <c r="BF26" s="82">
        <v>4</v>
      </c>
      <c r="BG26" s="75">
        <f t="shared" si="27"/>
        <v>6</v>
      </c>
      <c r="BH26" s="73">
        <f t="shared" si="43"/>
        <v>0.66666666666666663</v>
      </c>
      <c r="BI26" s="77">
        <v>0</v>
      </c>
      <c r="BJ26" s="75">
        <f t="shared" si="28"/>
        <v>1</v>
      </c>
      <c r="BK26" s="78">
        <f t="shared" si="44"/>
        <v>0</v>
      </c>
      <c r="BL26" s="77">
        <f t="shared" si="45"/>
        <v>4</v>
      </c>
      <c r="BM26" s="75">
        <f t="shared" si="45"/>
        <v>7</v>
      </c>
      <c r="BN26" s="78">
        <f t="shared" si="46"/>
        <v>0.5714285714285714</v>
      </c>
      <c r="BO26" s="83">
        <v>1</v>
      </c>
      <c r="BP26" s="84">
        <f t="shared" si="29"/>
        <v>1</v>
      </c>
      <c r="BQ26" s="146">
        <f t="shared" si="47"/>
        <v>1</v>
      </c>
      <c r="BR26" s="86">
        <v>3</v>
      </c>
      <c r="BS26" s="84">
        <f t="shared" si="30"/>
        <v>4</v>
      </c>
      <c r="BT26" s="85">
        <f t="shared" si="48"/>
        <v>0.75</v>
      </c>
      <c r="BU26" s="86">
        <f t="shared" si="49"/>
        <v>4</v>
      </c>
      <c r="BV26" s="84">
        <f t="shared" si="49"/>
        <v>5</v>
      </c>
      <c r="BW26" s="85">
        <f t="shared" si="50"/>
        <v>0.8</v>
      </c>
      <c r="BX26" s="1"/>
    </row>
    <row r="27" spans="1:80" x14ac:dyDescent="0.2">
      <c r="A27" s="9"/>
      <c r="B27" s="88"/>
      <c r="C27" s="89" t="s">
        <v>27</v>
      </c>
      <c r="D27" s="149">
        <v>11</v>
      </c>
      <c r="E27" s="150">
        <v>18</v>
      </c>
      <c r="F27" s="73">
        <v>0.61111111111111116</v>
      </c>
      <c r="G27" s="74">
        <v>21</v>
      </c>
      <c r="H27" s="75">
        <v>36</v>
      </c>
      <c r="I27" s="73">
        <v>0.58333333333333337</v>
      </c>
      <c r="J27" s="75">
        <v>32</v>
      </c>
      <c r="K27" s="75">
        <v>54</v>
      </c>
      <c r="L27" s="73">
        <v>0.59259259259259256</v>
      </c>
      <c r="M27" s="74">
        <v>17</v>
      </c>
      <c r="N27" s="75">
        <v>24</v>
      </c>
      <c r="O27" s="73">
        <v>0.70833333333333337</v>
      </c>
      <c r="P27" s="74">
        <v>17</v>
      </c>
      <c r="Q27" s="75">
        <v>31</v>
      </c>
      <c r="R27" s="78">
        <v>0.54838709677419351</v>
      </c>
      <c r="S27" s="75">
        <v>34</v>
      </c>
      <c r="T27" s="75">
        <v>55</v>
      </c>
      <c r="U27" s="73">
        <v>0.61818181818181817</v>
      </c>
      <c r="V27" s="144">
        <v>3</v>
      </c>
      <c r="W27" s="145">
        <v>5</v>
      </c>
      <c r="X27" s="73">
        <v>0.6</v>
      </c>
      <c r="Y27" s="77">
        <v>6</v>
      </c>
      <c r="Z27" s="75">
        <v>13</v>
      </c>
      <c r="AA27" s="78">
        <v>0.46153846153846156</v>
      </c>
      <c r="AB27" s="77">
        <v>9</v>
      </c>
      <c r="AC27" s="75">
        <v>18</v>
      </c>
      <c r="AD27" s="78">
        <v>0.5</v>
      </c>
      <c r="AE27" s="77">
        <v>0</v>
      </c>
      <c r="AF27" s="75">
        <f t="shared" si="21"/>
        <v>4</v>
      </c>
      <c r="AG27" s="73">
        <f t="shared" si="31"/>
        <v>0</v>
      </c>
      <c r="AH27" s="77">
        <v>5</v>
      </c>
      <c r="AI27" s="75">
        <f t="shared" si="22"/>
        <v>6</v>
      </c>
      <c r="AJ27" s="78">
        <f t="shared" si="32"/>
        <v>0.83333333333333337</v>
      </c>
      <c r="AK27" s="77">
        <f t="shared" si="33"/>
        <v>5</v>
      </c>
      <c r="AL27" s="75">
        <f t="shared" si="33"/>
        <v>10</v>
      </c>
      <c r="AM27" s="78">
        <f t="shared" si="34"/>
        <v>0.5</v>
      </c>
      <c r="AN27" s="77">
        <v>3</v>
      </c>
      <c r="AO27" s="75">
        <f t="shared" si="23"/>
        <v>8</v>
      </c>
      <c r="AP27" s="73">
        <f t="shared" si="35"/>
        <v>0.375</v>
      </c>
      <c r="AQ27" s="77">
        <v>13</v>
      </c>
      <c r="AR27" s="75">
        <f t="shared" si="24"/>
        <v>20</v>
      </c>
      <c r="AS27" s="78">
        <f t="shared" si="36"/>
        <v>0.65</v>
      </c>
      <c r="AT27" s="77">
        <f t="shared" si="37"/>
        <v>16</v>
      </c>
      <c r="AU27" s="75">
        <f t="shared" si="37"/>
        <v>28</v>
      </c>
      <c r="AV27" s="78">
        <f t="shared" si="38"/>
        <v>0.5714285714285714</v>
      </c>
      <c r="AW27" s="77">
        <v>2</v>
      </c>
      <c r="AX27" s="75">
        <f t="shared" si="25"/>
        <v>4</v>
      </c>
      <c r="AY27" s="73">
        <f t="shared" si="51"/>
        <v>0.5</v>
      </c>
      <c r="AZ27" s="77">
        <v>3</v>
      </c>
      <c r="BA27" s="75">
        <f t="shared" si="26"/>
        <v>10</v>
      </c>
      <c r="BB27" s="78">
        <f t="shared" si="40"/>
        <v>0.3</v>
      </c>
      <c r="BC27" s="77">
        <f t="shared" si="41"/>
        <v>5</v>
      </c>
      <c r="BD27" s="75">
        <f t="shared" si="41"/>
        <v>14</v>
      </c>
      <c r="BE27" s="78">
        <f t="shared" si="42"/>
        <v>0.35714285714285715</v>
      </c>
      <c r="BF27" s="82">
        <v>6</v>
      </c>
      <c r="BG27" s="75">
        <f t="shared" si="27"/>
        <v>11</v>
      </c>
      <c r="BH27" s="73">
        <f t="shared" si="43"/>
        <v>0.54545454545454541</v>
      </c>
      <c r="BI27" s="77">
        <v>4</v>
      </c>
      <c r="BJ27" s="75">
        <f t="shared" si="28"/>
        <v>9</v>
      </c>
      <c r="BK27" s="78">
        <f t="shared" si="44"/>
        <v>0.44444444444444442</v>
      </c>
      <c r="BL27" s="77">
        <f t="shared" si="45"/>
        <v>10</v>
      </c>
      <c r="BM27" s="75">
        <f t="shared" si="45"/>
        <v>20</v>
      </c>
      <c r="BN27" s="78">
        <f t="shared" si="46"/>
        <v>0.5</v>
      </c>
      <c r="BO27" s="83">
        <v>3</v>
      </c>
      <c r="BP27" s="84">
        <f t="shared" si="29"/>
        <v>6</v>
      </c>
      <c r="BQ27" s="146">
        <f t="shared" si="47"/>
        <v>0.5</v>
      </c>
      <c r="BR27" s="86">
        <v>5</v>
      </c>
      <c r="BS27" s="84">
        <f t="shared" si="30"/>
        <v>9</v>
      </c>
      <c r="BT27" s="85">
        <f t="shared" si="48"/>
        <v>0.55555555555555558</v>
      </c>
      <c r="BU27" s="86">
        <f t="shared" si="49"/>
        <v>8</v>
      </c>
      <c r="BV27" s="84">
        <f t="shared" si="49"/>
        <v>15</v>
      </c>
      <c r="BW27" s="85">
        <f t="shared" si="50"/>
        <v>0.53333333333333333</v>
      </c>
      <c r="BX27" s="1"/>
    </row>
    <row r="28" spans="1:80" x14ac:dyDescent="0.2">
      <c r="A28" s="9"/>
      <c r="B28" s="95"/>
      <c r="C28" s="96" t="s">
        <v>28</v>
      </c>
      <c r="D28" s="151">
        <v>13</v>
      </c>
      <c r="E28" s="152">
        <v>24</v>
      </c>
      <c r="F28" s="99">
        <v>0.54166666666666663</v>
      </c>
      <c r="G28" s="100">
        <v>23</v>
      </c>
      <c r="H28" s="101">
        <v>35</v>
      </c>
      <c r="I28" s="99">
        <v>0.65714285714285714</v>
      </c>
      <c r="J28" s="101">
        <v>36</v>
      </c>
      <c r="K28" s="101">
        <v>59</v>
      </c>
      <c r="L28" s="99">
        <v>0.61016949152542377</v>
      </c>
      <c r="M28" s="100">
        <v>20</v>
      </c>
      <c r="N28" s="101">
        <v>35</v>
      </c>
      <c r="O28" s="99">
        <v>0.5714285714285714</v>
      </c>
      <c r="P28" s="100">
        <v>25</v>
      </c>
      <c r="Q28" s="101">
        <v>35</v>
      </c>
      <c r="R28" s="104">
        <v>0.7142857142857143</v>
      </c>
      <c r="S28" s="101">
        <v>45</v>
      </c>
      <c r="T28" s="101">
        <v>70</v>
      </c>
      <c r="U28" s="99">
        <v>0.6428571428571429</v>
      </c>
      <c r="V28" s="153">
        <v>7</v>
      </c>
      <c r="W28" s="154">
        <v>12</v>
      </c>
      <c r="X28" s="99">
        <v>0.58333333333333337</v>
      </c>
      <c r="Y28" s="103">
        <v>9</v>
      </c>
      <c r="Z28" s="101">
        <v>13</v>
      </c>
      <c r="AA28" s="104">
        <v>0.69230769230769229</v>
      </c>
      <c r="AB28" s="103">
        <v>16</v>
      </c>
      <c r="AC28" s="101">
        <v>25</v>
      </c>
      <c r="AD28" s="104">
        <v>0.64</v>
      </c>
      <c r="AE28" s="103">
        <v>11</v>
      </c>
      <c r="AF28" s="101">
        <f t="shared" si="21"/>
        <v>21</v>
      </c>
      <c r="AG28" s="99">
        <f t="shared" si="31"/>
        <v>0.52380952380952384</v>
      </c>
      <c r="AH28" s="103">
        <v>14</v>
      </c>
      <c r="AI28" s="101">
        <f t="shared" si="22"/>
        <v>19</v>
      </c>
      <c r="AJ28" s="104">
        <f t="shared" si="32"/>
        <v>0.73684210526315785</v>
      </c>
      <c r="AK28" s="103">
        <f t="shared" si="33"/>
        <v>25</v>
      </c>
      <c r="AL28" s="101">
        <f t="shared" si="33"/>
        <v>40</v>
      </c>
      <c r="AM28" s="104">
        <f t="shared" si="34"/>
        <v>0.625</v>
      </c>
      <c r="AN28" s="103">
        <v>10</v>
      </c>
      <c r="AO28" s="101">
        <f t="shared" si="23"/>
        <v>17</v>
      </c>
      <c r="AP28" s="99">
        <f t="shared" si="35"/>
        <v>0.58823529411764708</v>
      </c>
      <c r="AQ28" s="103">
        <v>17</v>
      </c>
      <c r="AR28" s="101">
        <f t="shared" si="24"/>
        <v>20</v>
      </c>
      <c r="AS28" s="104">
        <f t="shared" si="36"/>
        <v>0.85</v>
      </c>
      <c r="AT28" s="103">
        <f t="shared" si="37"/>
        <v>27</v>
      </c>
      <c r="AU28" s="101">
        <f t="shared" si="37"/>
        <v>37</v>
      </c>
      <c r="AV28" s="104">
        <f t="shared" si="38"/>
        <v>0.72972972972972971</v>
      </c>
      <c r="AW28" s="103">
        <v>14</v>
      </c>
      <c r="AX28" s="101">
        <f t="shared" si="25"/>
        <v>20</v>
      </c>
      <c r="AY28" s="99">
        <f t="shared" si="51"/>
        <v>0.7</v>
      </c>
      <c r="AZ28" s="103">
        <v>16</v>
      </c>
      <c r="BA28" s="101">
        <f t="shared" si="26"/>
        <v>20</v>
      </c>
      <c r="BB28" s="104">
        <f t="shared" si="40"/>
        <v>0.8</v>
      </c>
      <c r="BC28" s="103">
        <f t="shared" si="41"/>
        <v>30</v>
      </c>
      <c r="BD28" s="101">
        <f t="shared" si="41"/>
        <v>40</v>
      </c>
      <c r="BE28" s="104">
        <f t="shared" si="42"/>
        <v>0.75</v>
      </c>
      <c r="BF28" s="108">
        <v>10</v>
      </c>
      <c r="BG28" s="101">
        <f t="shared" si="27"/>
        <v>15</v>
      </c>
      <c r="BH28" s="99">
        <f t="shared" si="43"/>
        <v>0.66666666666666663</v>
      </c>
      <c r="BI28" s="103">
        <v>15</v>
      </c>
      <c r="BJ28" s="101">
        <f t="shared" si="28"/>
        <v>19</v>
      </c>
      <c r="BK28" s="104">
        <f t="shared" si="44"/>
        <v>0.78947368421052633</v>
      </c>
      <c r="BL28" s="103">
        <f t="shared" si="45"/>
        <v>25</v>
      </c>
      <c r="BM28" s="101">
        <f t="shared" si="45"/>
        <v>34</v>
      </c>
      <c r="BN28" s="104">
        <f t="shared" si="46"/>
        <v>0.73529411764705888</v>
      </c>
      <c r="BO28" s="109">
        <v>13</v>
      </c>
      <c r="BP28" s="110">
        <f t="shared" si="29"/>
        <v>25</v>
      </c>
      <c r="BQ28" s="155">
        <f t="shared" si="47"/>
        <v>0.52</v>
      </c>
      <c r="BR28" s="112">
        <v>7</v>
      </c>
      <c r="BS28" s="110">
        <f t="shared" si="30"/>
        <v>12</v>
      </c>
      <c r="BT28" s="111">
        <f t="shared" si="48"/>
        <v>0.58333333333333337</v>
      </c>
      <c r="BU28" s="112">
        <f t="shared" si="49"/>
        <v>20</v>
      </c>
      <c r="BV28" s="110">
        <f t="shared" si="49"/>
        <v>37</v>
      </c>
      <c r="BW28" s="111">
        <f t="shared" si="50"/>
        <v>0.54054054054054057</v>
      </c>
      <c r="BX28" s="1"/>
    </row>
    <row r="29" spans="1:80" x14ac:dyDescent="0.2">
      <c r="A29" s="9"/>
      <c r="B29" s="113"/>
      <c r="C29" s="114" t="s">
        <v>12</v>
      </c>
      <c r="D29" s="156">
        <f>SUM(D20:D28)</f>
        <v>294</v>
      </c>
      <c r="E29" s="157">
        <f>SUM(E20:E28)</f>
        <v>497</v>
      </c>
      <c r="F29" s="29">
        <v>0.59154929577464788</v>
      </c>
      <c r="G29" s="117">
        <v>509</v>
      </c>
      <c r="H29" s="118">
        <v>731</v>
      </c>
      <c r="I29" s="29">
        <v>0.69630642954856359</v>
      </c>
      <c r="J29" s="118">
        <v>803</v>
      </c>
      <c r="K29" s="118">
        <v>1228</v>
      </c>
      <c r="L29" s="29">
        <v>0.65390879478827357</v>
      </c>
      <c r="M29" s="117">
        <v>309</v>
      </c>
      <c r="N29" s="118">
        <v>507</v>
      </c>
      <c r="O29" s="29">
        <v>0.60946745562130178</v>
      </c>
      <c r="P29" s="117">
        <v>530</v>
      </c>
      <c r="Q29" s="118">
        <v>732</v>
      </c>
      <c r="R29" s="30">
        <v>0.72404371584699456</v>
      </c>
      <c r="S29" s="118">
        <v>839</v>
      </c>
      <c r="T29" s="118">
        <v>1239</v>
      </c>
      <c r="U29" s="29">
        <v>0.67715899919289746</v>
      </c>
      <c r="V29" s="158">
        <v>252</v>
      </c>
      <c r="W29" s="159">
        <v>418</v>
      </c>
      <c r="X29" s="29">
        <v>0.60287081339712922</v>
      </c>
      <c r="Y29" s="120">
        <v>501</v>
      </c>
      <c r="Z29" s="118">
        <v>722</v>
      </c>
      <c r="AA29" s="30">
        <v>0.69390581717451527</v>
      </c>
      <c r="AB29" s="120">
        <v>753</v>
      </c>
      <c r="AC29" s="118">
        <v>1140</v>
      </c>
      <c r="AD29" s="30">
        <v>0.66052631578947374</v>
      </c>
      <c r="AE29" s="120">
        <f>SUM(AE20:AE28)</f>
        <v>302</v>
      </c>
      <c r="AF29" s="118">
        <f>SUM(AF20:AF28)</f>
        <v>487</v>
      </c>
      <c r="AG29" s="29">
        <f>AE29/AF29</f>
        <v>0.62012320328542092</v>
      </c>
      <c r="AH29" s="120">
        <f>SUM(AH20:AH28)</f>
        <v>517</v>
      </c>
      <c r="AI29" s="118">
        <f>SUM(AI20:AI28)</f>
        <v>698</v>
      </c>
      <c r="AJ29" s="30">
        <f>AH29/AI29</f>
        <v>0.74068767908309452</v>
      </c>
      <c r="AK29" s="120">
        <f>SUM(AK20:AK28)</f>
        <v>819</v>
      </c>
      <c r="AL29" s="118">
        <f>SUM(AL20:AL28)</f>
        <v>1185</v>
      </c>
      <c r="AM29" s="30">
        <f>AK29/AL29</f>
        <v>0.69113924050632913</v>
      </c>
      <c r="AN29" s="120">
        <f>SUM(AN20:AN28)</f>
        <v>326</v>
      </c>
      <c r="AO29" s="118">
        <f>SUM(AO20:AO28)</f>
        <v>540</v>
      </c>
      <c r="AP29" s="29">
        <f>AN29/AO29</f>
        <v>0.60370370370370374</v>
      </c>
      <c r="AQ29" s="120">
        <f>SUM(AQ20:AQ28)</f>
        <v>553</v>
      </c>
      <c r="AR29" s="118">
        <f>SUM(AR20:AR28)</f>
        <v>787</v>
      </c>
      <c r="AS29" s="30">
        <f>AQ29/AR29</f>
        <v>0.70266836086404061</v>
      </c>
      <c r="AT29" s="120">
        <f>SUM(AT20:AT28)</f>
        <v>879</v>
      </c>
      <c r="AU29" s="118">
        <f>SUM(AU20:AU28)</f>
        <v>1327</v>
      </c>
      <c r="AV29" s="30">
        <f>AT29/AU29</f>
        <v>0.66239638281838731</v>
      </c>
      <c r="AW29" s="120">
        <f>SUM(AW20:AW28)</f>
        <v>340</v>
      </c>
      <c r="AX29" s="160">
        <f>SUM(AX20:AX28)</f>
        <v>555</v>
      </c>
      <c r="AY29" s="161">
        <f>AW29/AX29</f>
        <v>0.61261261261261257</v>
      </c>
      <c r="AZ29" s="125">
        <f>SUM(AZ20:AZ28)</f>
        <v>525</v>
      </c>
      <c r="BA29" s="126">
        <f>SUM(BA20:BA28)</f>
        <v>769</v>
      </c>
      <c r="BB29" s="124">
        <f>AZ29/BA29</f>
        <v>0.68270481144343298</v>
      </c>
      <c r="BC29" s="125">
        <f>SUM(BC20:BC28)</f>
        <v>865</v>
      </c>
      <c r="BD29" s="126">
        <f>SUM(BD20:BD28)</f>
        <v>1324</v>
      </c>
      <c r="BE29" s="124">
        <f>BC29/BD29</f>
        <v>0.65332326283987918</v>
      </c>
      <c r="BF29" s="127">
        <f>SUM(BF20:BF28)</f>
        <v>319</v>
      </c>
      <c r="BG29" s="162">
        <f>SUM(BG20:BG28)</f>
        <v>543</v>
      </c>
      <c r="BH29" s="29">
        <f>BF29/BG29</f>
        <v>0.58747697974217317</v>
      </c>
      <c r="BI29" s="125">
        <f>SUM(BI20:BI28)</f>
        <v>520</v>
      </c>
      <c r="BJ29" s="126">
        <f>SUM(BJ20:BJ28)</f>
        <v>741</v>
      </c>
      <c r="BK29" s="124">
        <f>BI29/BJ29</f>
        <v>0.70175438596491224</v>
      </c>
      <c r="BL29" s="125">
        <f>SUM(BL20:BL28)</f>
        <v>839</v>
      </c>
      <c r="BM29" s="126">
        <f>SUM(BM20:BM28)</f>
        <v>1284</v>
      </c>
      <c r="BN29" s="124">
        <f>BL29/BM29</f>
        <v>0.65342679127725856</v>
      </c>
      <c r="BO29" s="109">
        <f>SUM(BO20:BO28)</f>
        <v>356</v>
      </c>
      <c r="BP29" s="84">
        <f>SUM(BP20:BP28)</f>
        <v>655</v>
      </c>
      <c r="BQ29" s="155">
        <f>BO29/BP29</f>
        <v>0.54351145038167936</v>
      </c>
      <c r="BR29" s="112">
        <f>SUM(BR20:BR28)</f>
        <v>509</v>
      </c>
      <c r="BS29" s="84">
        <f>SUM(BS20:BS28)</f>
        <v>811</v>
      </c>
      <c r="BT29" s="130">
        <f>BR29/BS29</f>
        <v>0.6276202219482121</v>
      </c>
      <c r="BU29" s="163">
        <f>SUM(BU20:BU28)</f>
        <v>865</v>
      </c>
      <c r="BV29" s="129">
        <f>SUM(BV20:BV28)</f>
        <v>1466</v>
      </c>
      <c r="BW29" s="130">
        <f>BU29/BV29</f>
        <v>0.59004092769440653</v>
      </c>
      <c r="BX29" s="1"/>
    </row>
    <row r="30" spans="1:80" x14ac:dyDescent="0.2">
      <c r="A30" s="9"/>
      <c r="B30" s="131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"/>
    </row>
    <row r="31" spans="1:80" x14ac:dyDescent="0.2">
      <c r="A31" s="9"/>
      <c r="B31" s="25" t="s">
        <v>30</v>
      </c>
      <c r="C31" s="25"/>
      <c r="D31" s="133"/>
      <c r="E31" s="134"/>
      <c r="F31" s="135"/>
      <c r="G31" s="136"/>
      <c r="H31" s="137"/>
      <c r="I31" s="135"/>
      <c r="J31" s="137"/>
      <c r="K31" s="137"/>
      <c r="L31" s="135"/>
      <c r="M31" s="136"/>
      <c r="N31" s="137"/>
      <c r="O31" s="135"/>
      <c r="P31" s="136"/>
      <c r="Q31" s="137"/>
      <c r="R31" s="138"/>
      <c r="S31" s="137"/>
      <c r="T31" s="137"/>
      <c r="U31" s="135"/>
      <c r="V31" s="139" t="s">
        <v>17</v>
      </c>
      <c r="W31" s="140"/>
      <c r="X31" s="59"/>
      <c r="Y31" s="57"/>
      <c r="Z31" s="58"/>
      <c r="AA31" s="60"/>
      <c r="AB31" s="57"/>
      <c r="AC31" s="58"/>
      <c r="AD31" s="60"/>
      <c r="AE31" s="57" t="s">
        <v>17</v>
      </c>
      <c r="AF31" s="58"/>
      <c r="AG31" s="59"/>
      <c r="AH31" s="57"/>
      <c r="AI31" s="58"/>
      <c r="AJ31" s="60"/>
      <c r="AK31" s="57"/>
      <c r="AL31" s="58"/>
      <c r="AM31" s="60"/>
      <c r="AN31" s="57" t="s">
        <v>17</v>
      </c>
      <c r="AO31" s="58"/>
      <c r="AP31" s="59"/>
      <c r="AQ31" s="57"/>
      <c r="AR31" s="58"/>
      <c r="AS31" s="60"/>
      <c r="AT31" s="57"/>
      <c r="AU31" s="58"/>
      <c r="AV31" s="60"/>
      <c r="AW31" s="57" t="s">
        <v>17</v>
      </c>
      <c r="AX31" s="58"/>
      <c r="AY31" s="59"/>
      <c r="AZ31" s="57" t="s">
        <v>17</v>
      </c>
      <c r="BA31" s="58"/>
      <c r="BB31" s="60"/>
      <c r="BC31" s="57"/>
      <c r="BD31" s="58"/>
      <c r="BE31" s="60"/>
      <c r="BF31" s="63" t="s">
        <v>17</v>
      </c>
      <c r="BG31" s="58"/>
      <c r="BH31" s="59"/>
      <c r="BI31" s="57" t="s">
        <v>17</v>
      </c>
      <c r="BJ31" s="58"/>
      <c r="BK31" s="60"/>
      <c r="BL31" s="57"/>
      <c r="BM31" s="58"/>
      <c r="BN31" s="60"/>
      <c r="BO31" s="64" t="s">
        <v>17</v>
      </c>
      <c r="BP31" s="65"/>
      <c r="BQ31" s="66"/>
      <c r="BR31" s="67" t="s">
        <v>17</v>
      </c>
      <c r="BS31" s="65"/>
      <c r="BT31" s="66"/>
      <c r="BU31" s="67"/>
      <c r="BV31" s="65"/>
      <c r="BW31" s="66"/>
      <c r="BX31" s="1"/>
    </row>
    <row r="32" spans="1:80" x14ac:dyDescent="0.2">
      <c r="A32" s="9"/>
      <c r="B32" s="69" t="s">
        <v>18</v>
      </c>
      <c r="C32" s="69"/>
      <c r="D32" s="142">
        <v>23</v>
      </c>
      <c r="E32" s="143">
        <v>42</v>
      </c>
      <c r="F32" s="73">
        <v>0.54761904761904767</v>
      </c>
      <c r="G32" s="74">
        <v>44</v>
      </c>
      <c r="H32" s="75">
        <v>65</v>
      </c>
      <c r="I32" s="73">
        <v>0.67692307692307696</v>
      </c>
      <c r="J32" s="75">
        <v>67</v>
      </c>
      <c r="K32" s="75">
        <v>107</v>
      </c>
      <c r="L32" s="73">
        <v>0.62616822429906538</v>
      </c>
      <c r="M32" s="74">
        <v>21</v>
      </c>
      <c r="N32" s="75">
        <v>34</v>
      </c>
      <c r="O32" s="73">
        <v>0.61764705882352944</v>
      </c>
      <c r="P32" s="74">
        <v>42</v>
      </c>
      <c r="Q32" s="75">
        <v>62</v>
      </c>
      <c r="R32" s="78">
        <v>0.67741935483870963</v>
      </c>
      <c r="S32" s="75">
        <v>63</v>
      </c>
      <c r="T32" s="75">
        <v>96</v>
      </c>
      <c r="U32" s="73">
        <v>0.65625</v>
      </c>
      <c r="V32" s="144">
        <v>23</v>
      </c>
      <c r="W32" s="145">
        <v>49</v>
      </c>
      <c r="X32" s="73">
        <v>0.46938775510204084</v>
      </c>
      <c r="Y32" s="77">
        <v>49</v>
      </c>
      <c r="Z32" s="75">
        <v>68</v>
      </c>
      <c r="AA32" s="78">
        <v>0.72058823529411764</v>
      </c>
      <c r="AB32" s="77">
        <v>72</v>
      </c>
      <c r="AC32" s="75">
        <v>117</v>
      </c>
      <c r="AD32" s="78">
        <v>0.61538461538461542</v>
      </c>
      <c r="AE32" s="77">
        <v>26</v>
      </c>
      <c r="AF32" s="75">
        <f t="shared" ref="AF32:AF40" si="52">AF8</f>
        <v>51</v>
      </c>
      <c r="AG32" s="73">
        <f>AE32/AF32</f>
        <v>0.50980392156862742</v>
      </c>
      <c r="AH32" s="77">
        <v>56</v>
      </c>
      <c r="AI32" s="75">
        <f t="shared" ref="AI32:AI40" si="53">AI8</f>
        <v>79</v>
      </c>
      <c r="AJ32" s="78">
        <f>AH32/AI32</f>
        <v>0.70886075949367089</v>
      </c>
      <c r="AK32" s="77">
        <f>AH32+AE32</f>
        <v>82</v>
      </c>
      <c r="AL32" s="75">
        <f>AI32+AF32</f>
        <v>130</v>
      </c>
      <c r="AM32" s="78">
        <f>AK32/AL32</f>
        <v>0.63076923076923075</v>
      </c>
      <c r="AN32" s="77">
        <v>32</v>
      </c>
      <c r="AO32" s="75">
        <f t="shared" ref="AO32:AO40" si="54">AO8</f>
        <v>50</v>
      </c>
      <c r="AP32" s="73">
        <f>AN32/AO32</f>
        <v>0.64</v>
      </c>
      <c r="AQ32" s="77">
        <v>61</v>
      </c>
      <c r="AR32" s="75">
        <f t="shared" ref="AR32:AR40" si="55">AR8</f>
        <v>99</v>
      </c>
      <c r="AS32" s="78">
        <f>AQ32/AR32</f>
        <v>0.61616161616161613</v>
      </c>
      <c r="AT32" s="77">
        <f>AQ32+AN32</f>
        <v>93</v>
      </c>
      <c r="AU32" s="75">
        <f>AR32+AO32</f>
        <v>149</v>
      </c>
      <c r="AV32" s="78">
        <f>AT32/AU32</f>
        <v>0.62416107382550334</v>
      </c>
      <c r="AW32" s="77">
        <v>35</v>
      </c>
      <c r="AX32" s="75">
        <f t="shared" ref="AX32:AX40" si="56">AX8</f>
        <v>68</v>
      </c>
      <c r="AY32" s="73">
        <f>AW32/AX32</f>
        <v>0.51470588235294112</v>
      </c>
      <c r="AZ32" s="77">
        <v>68</v>
      </c>
      <c r="BA32" s="75">
        <f t="shared" ref="BA32:BA40" si="57">BA8</f>
        <v>104</v>
      </c>
      <c r="BB32" s="78">
        <f>AZ32/BA32</f>
        <v>0.65384615384615385</v>
      </c>
      <c r="BC32" s="77">
        <f>AZ32+AW32</f>
        <v>103</v>
      </c>
      <c r="BD32" s="75">
        <f>BA32+AX32</f>
        <v>172</v>
      </c>
      <c r="BE32" s="78">
        <f>BC32/BD32</f>
        <v>0.59883720930232553</v>
      </c>
      <c r="BF32" s="82">
        <v>30</v>
      </c>
      <c r="BG32" s="75">
        <f t="shared" ref="BG32:BG40" si="58">BG8</f>
        <v>60</v>
      </c>
      <c r="BH32" s="73">
        <f>BF32/BG32</f>
        <v>0.5</v>
      </c>
      <c r="BI32" s="77">
        <v>66</v>
      </c>
      <c r="BJ32" s="75">
        <f t="shared" ref="BJ32:BJ40" si="59">BJ8</f>
        <v>96</v>
      </c>
      <c r="BK32" s="78">
        <f>BI32/BJ32</f>
        <v>0.6875</v>
      </c>
      <c r="BL32" s="77">
        <f>BI32+BF32</f>
        <v>96</v>
      </c>
      <c r="BM32" s="75">
        <f>BJ32+BG32</f>
        <v>156</v>
      </c>
      <c r="BN32" s="78">
        <f>BL32/BM32</f>
        <v>0.61538461538461542</v>
      </c>
      <c r="BO32" s="83">
        <v>45</v>
      </c>
      <c r="BP32" s="84">
        <f t="shared" ref="BP32:BP40" si="60">BP8</f>
        <v>84</v>
      </c>
      <c r="BQ32" s="85">
        <f>BO32/BP32</f>
        <v>0.5357142857142857</v>
      </c>
      <c r="BR32" s="86">
        <v>52</v>
      </c>
      <c r="BS32" s="84">
        <f t="shared" ref="BS32:BS40" si="61">BS8</f>
        <v>98</v>
      </c>
      <c r="BT32" s="85">
        <f>BR32/BS32</f>
        <v>0.53061224489795922</v>
      </c>
      <c r="BU32" s="86">
        <f>BR32+BO32</f>
        <v>97</v>
      </c>
      <c r="BV32" s="84">
        <f>BS32+BP32</f>
        <v>182</v>
      </c>
      <c r="BW32" s="85">
        <f>BU32/BV32</f>
        <v>0.53296703296703296</v>
      </c>
      <c r="BX32" s="1"/>
    </row>
    <row r="33" spans="1:76" x14ac:dyDescent="0.2">
      <c r="A33" s="9"/>
      <c r="B33" s="69" t="s">
        <v>19</v>
      </c>
      <c r="C33" s="69"/>
      <c r="D33" s="142">
        <v>0</v>
      </c>
      <c r="E33" s="143">
        <v>0</v>
      </c>
      <c r="F33" s="73" t="s">
        <v>20</v>
      </c>
      <c r="G33" s="74">
        <v>2</v>
      </c>
      <c r="H33" s="75">
        <v>4</v>
      </c>
      <c r="I33" s="73">
        <v>0.5</v>
      </c>
      <c r="J33" s="75">
        <v>2</v>
      </c>
      <c r="K33" s="75">
        <v>4</v>
      </c>
      <c r="L33" s="73">
        <v>0.5</v>
      </c>
      <c r="M33" s="74">
        <v>0</v>
      </c>
      <c r="N33" s="75">
        <v>0</v>
      </c>
      <c r="O33" s="73" t="s">
        <v>20</v>
      </c>
      <c r="P33" s="74">
        <v>0</v>
      </c>
      <c r="Q33" s="75">
        <v>0</v>
      </c>
      <c r="R33" s="73" t="s">
        <v>20</v>
      </c>
      <c r="S33" s="75">
        <v>0</v>
      </c>
      <c r="T33" s="75">
        <v>0</v>
      </c>
      <c r="U33" s="73" t="s">
        <v>20</v>
      </c>
      <c r="V33" s="144">
        <v>5</v>
      </c>
      <c r="W33" s="145">
        <v>5</v>
      </c>
      <c r="X33" s="73">
        <v>1</v>
      </c>
      <c r="Y33" s="77">
        <v>4</v>
      </c>
      <c r="Z33" s="75">
        <v>7</v>
      </c>
      <c r="AA33" s="78">
        <v>0.5714285714285714</v>
      </c>
      <c r="AB33" s="77">
        <v>9</v>
      </c>
      <c r="AC33" s="75">
        <v>12</v>
      </c>
      <c r="AD33" s="78">
        <v>0.75</v>
      </c>
      <c r="AE33" s="77">
        <v>1</v>
      </c>
      <c r="AF33" s="75">
        <f t="shared" si="52"/>
        <v>3</v>
      </c>
      <c r="AG33" s="73">
        <f t="shared" ref="AG33:AG41" si="62">AE33/AF33</f>
        <v>0.33333333333333331</v>
      </c>
      <c r="AH33" s="77">
        <v>6</v>
      </c>
      <c r="AI33" s="75">
        <f t="shared" si="53"/>
        <v>9</v>
      </c>
      <c r="AJ33" s="78">
        <f t="shared" ref="AJ33:AJ41" si="63">AH33/AI33</f>
        <v>0.66666666666666663</v>
      </c>
      <c r="AK33" s="77">
        <f t="shared" ref="AK33:AL40" si="64">AH33+AE33</f>
        <v>7</v>
      </c>
      <c r="AL33" s="75">
        <f t="shared" si="64"/>
        <v>12</v>
      </c>
      <c r="AM33" s="78">
        <f t="shared" ref="AM33:AM41" si="65">AK33/AL33</f>
        <v>0.58333333333333337</v>
      </c>
      <c r="AN33" s="77">
        <v>2</v>
      </c>
      <c r="AO33" s="75">
        <f t="shared" si="54"/>
        <v>5</v>
      </c>
      <c r="AP33" s="73">
        <f t="shared" ref="AP33:AP41" si="66">AN33/AO33</f>
        <v>0.4</v>
      </c>
      <c r="AQ33" s="77">
        <v>2</v>
      </c>
      <c r="AR33" s="75">
        <f t="shared" si="55"/>
        <v>9</v>
      </c>
      <c r="AS33" s="78">
        <f t="shared" ref="AS33:AS41" si="67">AQ33/AR33</f>
        <v>0.22222222222222221</v>
      </c>
      <c r="AT33" s="77">
        <f t="shared" ref="AT33:AU40" si="68">AQ33+AN33</f>
        <v>4</v>
      </c>
      <c r="AU33" s="75">
        <f t="shared" si="68"/>
        <v>14</v>
      </c>
      <c r="AV33" s="78">
        <f t="shared" ref="AV33:AV41" si="69">AT33/AU33</f>
        <v>0.2857142857142857</v>
      </c>
      <c r="AW33" s="77">
        <v>2</v>
      </c>
      <c r="AX33" s="75">
        <f t="shared" si="56"/>
        <v>7</v>
      </c>
      <c r="AY33" s="73">
        <f t="shared" ref="AY33:AY35" si="70">AW33/AX33</f>
        <v>0.2857142857142857</v>
      </c>
      <c r="AZ33" s="77">
        <v>5</v>
      </c>
      <c r="BA33" s="75">
        <f t="shared" si="57"/>
        <v>6</v>
      </c>
      <c r="BB33" s="78">
        <f t="shared" ref="BB33:BB41" si="71">AZ33/BA33</f>
        <v>0.83333333333333337</v>
      </c>
      <c r="BC33" s="77">
        <f t="shared" ref="BC33:BD40" si="72">AZ33+AW33</f>
        <v>7</v>
      </c>
      <c r="BD33" s="75">
        <f t="shared" si="72"/>
        <v>13</v>
      </c>
      <c r="BE33" s="78">
        <f t="shared" ref="BE33:BE41" si="73">BC33/BD33</f>
        <v>0.53846153846153844</v>
      </c>
      <c r="BF33" s="82">
        <v>3</v>
      </c>
      <c r="BG33" s="75">
        <f t="shared" si="58"/>
        <v>3</v>
      </c>
      <c r="BH33" s="73">
        <f t="shared" ref="BH33:BH41" si="74">BF33/BG33</f>
        <v>1</v>
      </c>
      <c r="BI33" s="77">
        <v>3</v>
      </c>
      <c r="BJ33" s="75">
        <f t="shared" si="59"/>
        <v>8</v>
      </c>
      <c r="BK33" s="78">
        <f t="shared" ref="BK33:BK41" si="75">BI33/BJ33</f>
        <v>0.375</v>
      </c>
      <c r="BL33" s="77">
        <f t="shared" ref="BL33:BM40" si="76">BI33+BF33</f>
        <v>6</v>
      </c>
      <c r="BM33" s="75">
        <f t="shared" si="76"/>
        <v>11</v>
      </c>
      <c r="BN33" s="78">
        <f t="shared" ref="BN33:BN41" si="77">BL33/BM33</f>
        <v>0.54545454545454541</v>
      </c>
      <c r="BO33" s="83">
        <v>0</v>
      </c>
      <c r="BP33" s="84">
        <f t="shared" si="60"/>
        <v>8</v>
      </c>
      <c r="BQ33" s="85">
        <f t="shared" ref="BQ33:BQ41" si="78">BO33/BP33</f>
        <v>0</v>
      </c>
      <c r="BR33" s="86">
        <v>6</v>
      </c>
      <c r="BS33" s="84">
        <f t="shared" si="61"/>
        <v>12</v>
      </c>
      <c r="BT33" s="85">
        <f t="shared" ref="BT33:BT41" si="79">BR33/BS33</f>
        <v>0.5</v>
      </c>
      <c r="BU33" s="86">
        <f t="shared" ref="BU33:BV40" si="80">BR33+BO33</f>
        <v>6</v>
      </c>
      <c r="BV33" s="84">
        <f t="shared" si="80"/>
        <v>20</v>
      </c>
      <c r="BW33" s="85">
        <f t="shared" ref="BW33:BW41" si="81">BU33/BV33</f>
        <v>0.3</v>
      </c>
      <c r="BX33" s="1"/>
    </row>
    <row r="34" spans="1:76" x14ac:dyDescent="0.2">
      <c r="A34" s="9"/>
      <c r="B34" s="69" t="s">
        <v>21</v>
      </c>
      <c r="C34" s="69"/>
      <c r="D34" s="142">
        <v>10</v>
      </c>
      <c r="E34" s="143">
        <v>19</v>
      </c>
      <c r="F34" s="73">
        <v>0.52631578947368418</v>
      </c>
      <c r="G34" s="74">
        <v>16</v>
      </c>
      <c r="H34" s="75">
        <v>23</v>
      </c>
      <c r="I34" s="73">
        <v>0.69565217391304346</v>
      </c>
      <c r="J34" s="75">
        <v>26</v>
      </c>
      <c r="K34" s="75">
        <v>42</v>
      </c>
      <c r="L34" s="73">
        <v>0.61904761904761907</v>
      </c>
      <c r="M34" s="74">
        <v>8</v>
      </c>
      <c r="N34" s="75">
        <v>10</v>
      </c>
      <c r="O34" s="73">
        <v>0.8</v>
      </c>
      <c r="P34" s="74">
        <v>20</v>
      </c>
      <c r="Q34" s="75">
        <v>23</v>
      </c>
      <c r="R34" s="78">
        <v>0.86956521739130432</v>
      </c>
      <c r="S34" s="75">
        <v>28</v>
      </c>
      <c r="T34" s="75">
        <v>33</v>
      </c>
      <c r="U34" s="73">
        <v>0.84848484848484851</v>
      </c>
      <c r="V34" s="144">
        <v>8</v>
      </c>
      <c r="W34" s="145">
        <v>16</v>
      </c>
      <c r="X34" s="73">
        <v>0.5</v>
      </c>
      <c r="Y34" s="77">
        <v>12</v>
      </c>
      <c r="Z34" s="75">
        <v>21</v>
      </c>
      <c r="AA34" s="78">
        <v>0.5714285714285714</v>
      </c>
      <c r="AB34" s="77">
        <v>20</v>
      </c>
      <c r="AC34" s="75">
        <v>37</v>
      </c>
      <c r="AD34" s="78">
        <v>0.54054054054054057</v>
      </c>
      <c r="AE34" s="77">
        <v>8</v>
      </c>
      <c r="AF34" s="75">
        <f t="shared" si="52"/>
        <v>12</v>
      </c>
      <c r="AG34" s="73">
        <f t="shared" si="62"/>
        <v>0.66666666666666663</v>
      </c>
      <c r="AH34" s="77">
        <v>26</v>
      </c>
      <c r="AI34" s="75">
        <f t="shared" si="53"/>
        <v>37</v>
      </c>
      <c r="AJ34" s="78">
        <f t="shared" si="63"/>
        <v>0.70270270270270274</v>
      </c>
      <c r="AK34" s="77">
        <f t="shared" si="64"/>
        <v>34</v>
      </c>
      <c r="AL34" s="75">
        <f t="shared" si="64"/>
        <v>49</v>
      </c>
      <c r="AM34" s="78">
        <f t="shared" si="65"/>
        <v>0.69387755102040816</v>
      </c>
      <c r="AN34" s="77">
        <v>12</v>
      </c>
      <c r="AO34" s="75">
        <f t="shared" si="54"/>
        <v>25</v>
      </c>
      <c r="AP34" s="73">
        <f t="shared" si="66"/>
        <v>0.48</v>
      </c>
      <c r="AQ34" s="77">
        <v>20</v>
      </c>
      <c r="AR34" s="75">
        <f t="shared" si="55"/>
        <v>36</v>
      </c>
      <c r="AS34" s="78">
        <f t="shared" si="67"/>
        <v>0.55555555555555558</v>
      </c>
      <c r="AT34" s="77">
        <f t="shared" si="68"/>
        <v>32</v>
      </c>
      <c r="AU34" s="75">
        <f t="shared" si="68"/>
        <v>61</v>
      </c>
      <c r="AV34" s="78">
        <f t="shared" si="69"/>
        <v>0.52459016393442626</v>
      </c>
      <c r="AW34" s="77">
        <v>16</v>
      </c>
      <c r="AX34" s="75">
        <f t="shared" si="56"/>
        <v>24</v>
      </c>
      <c r="AY34" s="73">
        <f t="shared" si="70"/>
        <v>0.66666666666666663</v>
      </c>
      <c r="AZ34" s="77">
        <v>24</v>
      </c>
      <c r="BA34" s="75">
        <f t="shared" si="57"/>
        <v>32</v>
      </c>
      <c r="BB34" s="78">
        <f t="shared" si="71"/>
        <v>0.75</v>
      </c>
      <c r="BC34" s="77">
        <f t="shared" si="72"/>
        <v>40</v>
      </c>
      <c r="BD34" s="75">
        <f t="shared" si="72"/>
        <v>56</v>
      </c>
      <c r="BE34" s="78">
        <f t="shared" si="73"/>
        <v>0.7142857142857143</v>
      </c>
      <c r="BF34" s="82">
        <v>8</v>
      </c>
      <c r="BG34" s="75">
        <f t="shared" si="58"/>
        <v>18</v>
      </c>
      <c r="BH34" s="73">
        <f t="shared" si="74"/>
        <v>0.44444444444444442</v>
      </c>
      <c r="BI34" s="77">
        <v>26</v>
      </c>
      <c r="BJ34" s="75">
        <f t="shared" si="59"/>
        <v>35</v>
      </c>
      <c r="BK34" s="78">
        <f t="shared" si="75"/>
        <v>0.74285714285714288</v>
      </c>
      <c r="BL34" s="77">
        <f t="shared" si="76"/>
        <v>34</v>
      </c>
      <c r="BM34" s="75">
        <f t="shared" si="76"/>
        <v>53</v>
      </c>
      <c r="BN34" s="78">
        <f t="shared" si="77"/>
        <v>0.64150943396226412</v>
      </c>
      <c r="BO34" s="83">
        <v>16</v>
      </c>
      <c r="BP34" s="84">
        <f t="shared" si="60"/>
        <v>30</v>
      </c>
      <c r="BQ34" s="85">
        <f t="shared" si="78"/>
        <v>0.53333333333333333</v>
      </c>
      <c r="BR34" s="86">
        <v>25</v>
      </c>
      <c r="BS34" s="84">
        <f t="shared" si="61"/>
        <v>50</v>
      </c>
      <c r="BT34" s="85">
        <f t="shared" si="79"/>
        <v>0.5</v>
      </c>
      <c r="BU34" s="86">
        <f t="shared" si="80"/>
        <v>41</v>
      </c>
      <c r="BV34" s="84">
        <f t="shared" si="80"/>
        <v>80</v>
      </c>
      <c r="BW34" s="85">
        <f t="shared" si="81"/>
        <v>0.51249999999999996</v>
      </c>
      <c r="BX34" s="1"/>
    </row>
    <row r="35" spans="1:76" x14ac:dyDescent="0.2">
      <c r="A35" s="9"/>
      <c r="B35" s="69" t="s">
        <v>22</v>
      </c>
      <c r="C35" s="69"/>
      <c r="D35" s="142">
        <v>17</v>
      </c>
      <c r="E35" s="143">
        <v>32</v>
      </c>
      <c r="F35" s="73">
        <v>0.53125</v>
      </c>
      <c r="G35" s="74">
        <v>23</v>
      </c>
      <c r="H35" s="75">
        <v>33</v>
      </c>
      <c r="I35" s="73">
        <v>0.69696969696969702</v>
      </c>
      <c r="J35" s="75">
        <v>40</v>
      </c>
      <c r="K35" s="75">
        <v>65</v>
      </c>
      <c r="L35" s="73">
        <v>0.61538461538461542</v>
      </c>
      <c r="M35" s="74">
        <v>11</v>
      </c>
      <c r="N35" s="75">
        <v>26</v>
      </c>
      <c r="O35" s="73">
        <v>0.42307692307692307</v>
      </c>
      <c r="P35" s="74">
        <v>23</v>
      </c>
      <c r="Q35" s="75">
        <v>36</v>
      </c>
      <c r="R35" s="78">
        <v>0.63888888888888884</v>
      </c>
      <c r="S35" s="75">
        <v>34</v>
      </c>
      <c r="T35" s="75">
        <v>62</v>
      </c>
      <c r="U35" s="73">
        <v>0.54838709677419351</v>
      </c>
      <c r="V35" s="144">
        <v>6</v>
      </c>
      <c r="W35" s="145">
        <v>17</v>
      </c>
      <c r="X35" s="73">
        <v>0.35294117647058826</v>
      </c>
      <c r="Y35" s="77">
        <v>21</v>
      </c>
      <c r="Z35" s="75">
        <v>32</v>
      </c>
      <c r="AA35" s="78">
        <v>0.65625</v>
      </c>
      <c r="AB35" s="77">
        <v>27</v>
      </c>
      <c r="AC35" s="75">
        <v>49</v>
      </c>
      <c r="AD35" s="78">
        <v>0.55102040816326525</v>
      </c>
      <c r="AE35" s="77">
        <v>20</v>
      </c>
      <c r="AF35" s="75">
        <f t="shared" si="52"/>
        <v>28</v>
      </c>
      <c r="AG35" s="73">
        <f t="shared" si="62"/>
        <v>0.7142857142857143</v>
      </c>
      <c r="AH35" s="77">
        <v>19</v>
      </c>
      <c r="AI35" s="75">
        <f t="shared" si="53"/>
        <v>30</v>
      </c>
      <c r="AJ35" s="78">
        <f t="shared" si="63"/>
        <v>0.6333333333333333</v>
      </c>
      <c r="AK35" s="77">
        <f t="shared" si="64"/>
        <v>39</v>
      </c>
      <c r="AL35" s="75">
        <f t="shared" si="64"/>
        <v>58</v>
      </c>
      <c r="AM35" s="78">
        <f t="shared" si="65"/>
        <v>0.67241379310344829</v>
      </c>
      <c r="AN35" s="77">
        <v>18</v>
      </c>
      <c r="AO35" s="75">
        <f t="shared" si="54"/>
        <v>28</v>
      </c>
      <c r="AP35" s="73">
        <f t="shared" si="66"/>
        <v>0.6428571428571429</v>
      </c>
      <c r="AQ35" s="77">
        <v>24</v>
      </c>
      <c r="AR35" s="75">
        <f t="shared" si="55"/>
        <v>33</v>
      </c>
      <c r="AS35" s="78">
        <f t="shared" si="67"/>
        <v>0.72727272727272729</v>
      </c>
      <c r="AT35" s="77">
        <f t="shared" si="68"/>
        <v>42</v>
      </c>
      <c r="AU35" s="75">
        <f t="shared" si="68"/>
        <v>61</v>
      </c>
      <c r="AV35" s="78">
        <f t="shared" si="69"/>
        <v>0.68852459016393441</v>
      </c>
      <c r="AW35" s="77">
        <v>17</v>
      </c>
      <c r="AX35" s="75">
        <f t="shared" si="56"/>
        <v>32</v>
      </c>
      <c r="AY35" s="73">
        <f t="shared" si="70"/>
        <v>0.53125</v>
      </c>
      <c r="AZ35" s="77">
        <v>21</v>
      </c>
      <c r="BA35" s="75">
        <f t="shared" si="57"/>
        <v>36</v>
      </c>
      <c r="BB35" s="78">
        <f t="shared" si="71"/>
        <v>0.58333333333333337</v>
      </c>
      <c r="BC35" s="77">
        <f t="shared" si="72"/>
        <v>38</v>
      </c>
      <c r="BD35" s="75">
        <f t="shared" si="72"/>
        <v>68</v>
      </c>
      <c r="BE35" s="78">
        <f t="shared" si="73"/>
        <v>0.55882352941176472</v>
      </c>
      <c r="BF35" s="82">
        <v>16</v>
      </c>
      <c r="BG35" s="75">
        <f t="shared" si="58"/>
        <v>36</v>
      </c>
      <c r="BH35" s="73">
        <f t="shared" si="74"/>
        <v>0.44444444444444442</v>
      </c>
      <c r="BI35" s="77">
        <v>28</v>
      </c>
      <c r="BJ35" s="75">
        <f t="shared" si="59"/>
        <v>42</v>
      </c>
      <c r="BK35" s="78">
        <f t="shared" si="75"/>
        <v>0.66666666666666663</v>
      </c>
      <c r="BL35" s="77">
        <f t="shared" si="76"/>
        <v>44</v>
      </c>
      <c r="BM35" s="75">
        <f t="shared" si="76"/>
        <v>78</v>
      </c>
      <c r="BN35" s="78">
        <f t="shared" si="77"/>
        <v>0.5641025641025641</v>
      </c>
      <c r="BO35" s="83">
        <v>20</v>
      </c>
      <c r="BP35" s="84">
        <f t="shared" si="60"/>
        <v>38</v>
      </c>
      <c r="BQ35" s="85">
        <f t="shared" si="78"/>
        <v>0.52631578947368418</v>
      </c>
      <c r="BR35" s="86">
        <v>28</v>
      </c>
      <c r="BS35" s="84">
        <f t="shared" si="61"/>
        <v>50</v>
      </c>
      <c r="BT35" s="85">
        <f t="shared" si="79"/>
        <v>0.56000000000000005</v>
      </c>
      <c r="BU35" s="86">
        <f t="shared" si="80"/>
        <v>48</v>
      </c>
      <c r="BV35" s="84">
        <f t="shared" si="80"/>
        <v>88</v>
      </c>
      <c r="BW35" s="85">
        <f t="shared" si="81"/>
        <v>0.54545454545454541</v>
      </c>
      <c r="BX35" s="1"/>
    </row>
    <row r="36" spans="1:76" x14ac:dyDescent="0.2">
      <c r="A36" s="9"/>
      <c r="B36" s="88"/>
      <c r="C36" s="88" t="s">
        <v>23</v>
      </c>
      <c r="D36" s="142">
        <v>0</v>
      </c>
      <c r="E36" s="143">
        <v>1</v>
      </c>
      <c r="F36" s="73">
        <v>0</v>
      </c>
      <c r="G36" s="74">
        <v>0</v>
      </c>
      <c r="H36" s="75">
        <v>0</v>
      </c>
      <c r="I36" s="73" t="s">
        <v>20</v>
      </c>
      <c r="J36" s="75">
        <v>0</v>
      </c>
      <c r="K36" s="75">
        <v>1</v>
      </c>
      <c r="L36" s="73">
        <v>0</v>
      </c>
      <c r="M36" s="74">
        <v>1</v>
      </c>
      <c r="N36" s="75">
        <v>2</v>
      </c>
      <c r="O36" s="73">
        <v>0.5</v>
      </c>
      <c r="P36" s="74">
        <v>0</v>
      </c>
      <c r="Q36" s="75">
        <v>0</v>
      </c>
      <c r="R36" s="73" t="s">
        <v>20</v>
      </c>
      <c r="S36" s="75">
        <v>1</v>
      </c>
      <c r="T36" s="75">
        <v>2</v>
      </c>
      <c r="U36" s="73">
        <v>0.5</v>
      </c>
      <c r="V36" s="144">
        <v>0</v>
      </c>
      <c r="W36" s="145">
        <v>0</v>
      </c>
      <c r="X36" s="73" t="s">
        <v>20</v>
      </c>
      <c r="Y36" s="77">
        <v>1</v>
      </c>
      <c r="Z36" s="75">
        <v>1</v>
      </c>
      <c r="AA36" s="78">
        <v>1</v>
      </c>
      <c r="AB36" s="77">
        <v>1</v>
      </c>
      <c r="AC36" s="75">
        <v>1</v>
      </c>
      <c r="AD36" s="78">
        <v>1</v>
      </c>
      <c r="AE36" s="77">
        <v>2</v>
      </c>
      <c r="AF36" s="75">
        <f t="shared" si="52"/>
        <v>2</v>
      </c>
      <c r="AG36" s="73">
        <f t="shared" si="62"/>
        <v>1</v>
      </c>
      <c r="AH36" s="77">
        <v>1</v>
      </c>
      <c r="AI36" s="75">
        <f t="shared" si="53"/>
        <v>2</v>
      </c>
      <c r="AJ36" s="78">
        <f t="shared" si="63"/>
        <v>0.5</v>
      </c>
      <c r="AK36" s="77">
        <f t="shared" si="64"/>
        <v>3</v>
      </c>
      <c r="AL36" s="75">
        <f t="shared" si="64"/>
        <v>4</v>
      </c>
      <c r="AM36" s="78">
        <f t="shared" si="65"/>
        <v>0.75</v>
      </c>
      <c r="AN36" s="77">
        <v>1</v>
      </c>
      <c r="AO36" s="75">
        <f t="shared" si="54"/>
        <v>1</v>
      </c>
      <c r="AP36" s="73">
        <f t="shared" si="66"/>
        <v>1</v>
      </c>
      <c r="AQ36" s="77">
        <v>1</v>
      </c>
      <c r="AR36" s="75">
        <f t="shared" si="55"/>
        <v>2</v>
      </c>
      <c r="AS36" s="78">
        <f t="shared" si="67"/>
        <v>0.5</v>
      </c>
      <c r="AT36" s="77">
        <f t="shared" si="68"/>
        <v>2</v>
      </c>
      <c r="AU36" s="75">
        <f t="shared" si="68"/>
        <v>3</v>
      </c>
      <c r="AV36" s="78">
        <f t="shared" si="69"/>
        <v>0.66666666666666663</v>
      </c>
      <c r="AW36" s="77">
        <v>0</v>
      </c>
      <c r="AX36" s="75">
        <f t="shared" si="56"/>
        <v>0</v>
      </c>
      <c r="AY36" s="73" t="s">
        <v>24</v>
      </c>
      <c r="AZ36" s="77">
        <v>1</v>
      </c>
      <c r="BA36" s="75">
        <f t="shared" si="57"/>
        <v>2</v>
      </c>
      <c r="BB36" s="78">
        <f t="shared" si="71"/>
        <v>0.5</v>
      </c>
      <c r="BC36" s="77">
        <f t="shared" si="72"/>
        <v>1</v>
      </c>
      <c r="BD36" s="75">
        <f t="shared" si="72"/>
        <v>2</v>
      </c>
      <c r="BE36" s="78">
        <f t="shared" si="73"/>
        <v>0.5</v>
      </c>
      <c r="BF36" s="82">
        <v>1</v>
      </c>
      <c r="BG36" s="75">
        <f t="shared" si="58"/>
        <v>1</v>
      </c>
      <c r="BH36" s="73">
        <f t="shared" si="74"/>
        <v>1</v>
      </c>
      <c r="BI36" s="77">
        <v>0</v>
      </c>
      <c r="BJ36" s="75">
        <f t="shared" si="59"/>
        <v>0</v>
      </c>
      <c r="BK36" s="78" t="s">
        <v>24</v>
      </c>
      <c r="BL36" s="77">
        <f t="shared" si="76"/>
        <v>1</v>
      </c>
      <c r="BM36" s="75">
        <f t="shared" si="76"/>
        <v>1</v>
      </c>
      <c r="BN36" s="78">
        <f t="shared" si="77"/>
        <v>1</v>
      </c>
      <c r="BO36" s="83">
        <v>0</v>
      </c>
      <c r="BP36" s="84">
        <f t="shared" si="60"/>
        <v>0</v>
      </c>
      <c r="BQ36" s="85" t="s">
        <v>24</v>
      </c>
      <c r="BR36" s="86">
        <v>0</v>
      </c>
      <c r="BS36" s="84">
        <f t="shared" si="61"/>
        <v>2</v>
      </c>
      <c r="BT36" s="85">
        <f t="shared" si="79"/>
        <v>0</v>
      </c>
      <c r="BU36" s="86">
        <f t="shared" si="80"/>
        <v>0</v>
      </c>
      <c r="BV36" s="84">
        <f t="shared" si="80"/>
        <v>2</v>
      </c>
      <c r="BW36" s="85">
        <f t="shared" si="81"/>
        <v>0</v>
      </c>
      <c r="BX36" s="1"/>
    </row>
    <row r="37" spans="1:76" x14ac:dyDescent="0.2">
      <c r="A37" s="9"/>
      <c r="B37" s="90"/>
      <c r="C37" s="88" t="s">
        <v>25</v>
      </c>
      <c r="D37" s="147">
        <v>235</v>
      </c>
      <c r="E37" s="148">
        <v>354</v>
      </c>
      <c r="F37" s="73">
        <v>0.66384180790960456</v>
      </c>
      <c r="G37" s="74">
        <v>392</v>
      </c>
      <c r="H37" s="75">
        <v>528</v>
      </c>
      <c r="I37" s="73">
        <v>0.74242424242424243</v>
      </c>
      <c r="J37" s="75">
        <v>627</v>
      </c>
      <c r="K37" s="75">
        <v>882</v>
      </c>
      <c r="L37" s="73">
        <v>0.71088435374149661</v>
      </c>
      <c r="M37" s="74">
        <v>241</v>
      </c>
      <c r="N37" s="75">
        <v>364</v>
      </c>
      <c r="O37" s="73">
        <v>0.66208791208791207</v>
      </c>
      <c r="P37" s="74">
        <v>414</v>
      </c>
      <c r="Q37" s="75">
        <v>542</v>
      </c>
      <c r="R37" s="78">
        <v>0.76383763837638374</v>
      </c>
      <c r="S37" s="75">
        <v>655</v>
      </c>
      <c r="T37" s="75">
        <v>906</v>
      </c>
      <c r="U37" s="73">
        <v>0.72295805739514352</v>
      </c>
      <c r="V37" s="144">
        <v>211</v>
      </c>
      <c r="W37" s="145">
        <v>312</v>
      </c>
      <c r="X37" s="73">
        <v>0.67628205128205132</v>
      </c>
      <c r="Y37" s="77">
        <v>411</v>
      </c>
      <c r="Z37" s="75">
        <v>559</v>
      </c>
      <c r="AA37" s="78">
        <v>0.73524150268336319</v>
      </c>
      <c r="AB37" s="77">
        <v>622</v>
      </c>
      <c r="AC37" s="75">
        <v>871</v>
      </c>
      <c r="AD37" s="78">
        <v>0.71412169919632607</v>
      </c>
      <c r="AE37" s="77">
        <v>249</v>
      </c>
      <c r="AF37" s="75">
        <f t="shared" si="52"/>
        <v>364</v>
      </c>
      <c r="AG37" s="73">
        <f t="shared" si="62"/>
        <v>0.68406593406593408</v>
      </c>
      <c r="AH37" s="77">
        <v>405</v>
      </c>
      <c r="AI37" s="75">
        <f t="shared" si="53"/>
        <v>512</v>
      </c>
      <c r="AJ37" s="78">
        <f t="shared" si="63"/>
        <v>0.791015625</v>
      </c>
      <c r="AK37" s="77">
        <f t="shared" si="64"/>
        <v>654</v>
      </c>
      <c r="AL37" s="75">
        <f t="shared" si="64"/>
        <v>876</v>
      </c>
      <c r="AM37" s="78">
        <f t="shared" si="65"/>
        <v>0.74657534246575341</v>
      </c>
      <c r="AN37" s="77">
        <v>264</v>
      </c>
      <c r="AO37" s="75">
        <f t="shared" si="54"/>
        <v>401</v>
      </c>
      <c r="AP37" s="73">
        <f t="shared" si="66"/>
        <v>0.65835411471321692</v>
      </c>
      <c r="AQ37" s="77">
        <v>425</v>
      </c>
      <c r="AR37" s="75">
        <f t="shared" si="55"/>
        <v>566</v>
      </c>
      <c r="AS37" s="78">
        <f t="shared" si="67"/>
        <v>0.75088339222614842</v>
      </c>
      <c r="AT37" s="77">
        <f t="shared" si="68"/>
        <v>689</v>
      </c>
      <c r="AU37" s="75">
        <f t="shared" si="68"/>
        <v>967</v>
      </c>
      <c r="AV37" s="78">
        <f t="shared" si="69"/>
        <v>0.71251292657704235</v>
      </c>
      <c r="AW37" s="77">
        <v>266</v>
      </c>
      <c r="AX37" s="75">
        <f t="shared" si="56"/>
        <v>396</v>
      </c>
      <c r="AY37" s="73">
        <f t="shared" ref="AY37:AY41" si="82">AW37/AX37</f>
        <v>0.67171717171717171</v>
      </c>
      <c r="AZ37" s="77">
        <v>397</v>
      </c>
      <c r="BA37" s="75">
        <f t="shared" si="57"/>
        <v>555</v>
      </c>
      <c r="BB37" s="78">
        <f t="shared" si="71"/>
        <v>0.71531531531531534</v>
      </c>
      <c r="BC37" s="77">
        <f t="shared" si="72"/>
        <v>663</v>
      </c>
      <c r="BD37" s="75">
        <f t="shared" si="72"/>
        <v>951</v>
      </c>
      <c r="BE37" s="78">
        <f t="shared" si="73"/>
        <v>0.69716088328075709</v>
      </c>
      <c r="BF37" s="82">
        <v>257</v>
      </c>
      <c r="BG37" s="75">
        <f t="shared" si="58"/>
        <v>393</v>
      </c>
      <c r="BH37" s="73">
        <f t="shared" si="74"/>
        <v>0.65394402035623411</v>
      </c>
      <c r="BI37" s="77">
        <v>396</v>
      </c>
      <c r="BJ37" s="75">
        <f t="shared" si="59"/>
        <v>531</v>
      </c>
      <c r="BK37" s="78">
        <f t="shared" si="75"/>
        <v>0.74576271186440679</v>
      </c>
      <c r="BL37" s="77">
        <f t="shared" si="76"/>
        <v>653</v>
      </c>
      <c r="BM37" s="75">
        <f t="shared" si="76"/>
        <v>924</v>
      </c>
      <c r="BN37" s="78">
        <f t="shared" si="77"/>
        <v>0.70670995670995673</v>
      </c>
      <c r="BO37" s="83">
        <v>276</v>
      </c>
      <c r="BP37" s="84">
        <f t="shared" si="60"/>
        <v>463</v>
      </c>
      <c r="BQ37" s="85">
        <f t="shared" si="78"/>
        <v>0.59611231101511875</v>
      </c>
      <c r="BR37" s="86">
        <v>395</v>
      </c>
      <c r="BS37" s="84">
        <f t="shared" si="61"/>
        <v>574</v>
      </c>
      <c r="BT37" s="85">
        <f t="shared" si="79"/>
        <v>0.68815331010452963</v>
      </c>
      <c r="BU37" s="86">
        <f t="shared" si="80"/>
        <v>671</v>
      </c>
      <c r="BV37" s="84">
        <f t="shared" si="80"/>
        <v>1037</v>
      </c>
      <c r="BW37" s="85">
        <f t="shared" si="81"/>
        <v>0.6470588235294118</v>
      </c>
      <c r="BX37" s="1"/>
    </row>
    <row r="38" spans="1:76" x14ac:dyDescent="0.2">
      <c r="A38" s="9"/>
      <c r="B38" s="69" t="s">
        <v>26</v>
      </c>
      <c r="C38" s="69"/>
      <c r="D38" s="142">
        <v>4</v>
      </c>
      <c r="E38" s="143">
        <v>7</v>
      </c>
      <c r="F38" s="73">
        <v>0.5714285714285714</v>
      </c>
      <c r="G38" s="74">
        <v>5</v>
      </c>
      <c r="H38" s="75">
        <v>7</v>
      </c>
      <c r="I38" s="73">
        <v>0.7142857142857143</v>
      </c>
      <c r="J38" s="75">
        <v>9</v>
      </c>
      <c r="K38" s="75">
        <v>14</v>
      </c>
      <c r="L38" s="73">
        <v>0.6428571428571429</v>
      </c>
      <c r="M38" s="74">
        <v>5</v>
      </c>
      <c r="N38" s="75">
        <v>12</v>
      </c>
      <c r="O38" s="73">
        <v>0.41666666666666669</v>
      </c>
      <c r="P38" s="74">
        <v>3</v>
      </c>
      <c r="Q38" s="75">
        <v>3</v>
      </c>
      <c r="R38" s="78">
        <v>1</v>
      </c>
      <c r="S38" s="75">
        <v>8</v>
      </c>
      <c r="T38" s="75">
        <v>15</v>
      </c>
      <c r="U38" s="73">
        <v>0.53333333333333333</v>
      </c>
      <c r="V38" s="144">
        <v>2</v>
      </c>
      <c r="W38" s="145">
        <v>2</v>
      </c>
      <c r="X38" s="73">
        <v>1</v>
      </c>
      <c r="Y38" s="77">
        <v>3</v>
      </c>
      <c r="Z38" s="75">
        <v>8</v>
      </c>
      <c r="AA38" s="78">
        <v>0.375</v>
      </c>
      <c r="AB38" s="77">
        <v>5</v>
      </c>
      <c r="AC38" s="75">
        <v>10</v>
      </c>
      <c r="AD38" s="78">
        <v>0.5</v>
      </c>
      <c r="AE38" s="77">
        <v>2</v>
      </c>
      <c r="AF38" s="75">
        <f t="shared" si="52"/>
        <v>2</v>
      </c>
      <c r="AG38" s="73">
        <f t="shared" si="62"/>
        <v>1</v>
      </c>
      <c r="AH38" s="77">
        <v>2</v>
      </c>
      <c r="AI38" s="75">
        <f t="shared" si="53"/>
        <v>4</v>
      </c>
      <c r="AJ38" s="78">
        <f t="shared" si="63"/>
        <v>0.5</v>
      </c>
      <c r="AK38" s="77">
        <f t="shared" si="64"/>
        <v>4</v>
      </c>
      <c r="AL38" s="75">
        <f t="shared" si="64"/>
        <v>6</v>
      </c>
      <c r="AM38" s="78">
        <f t="shared" si="65"/>
        <v>0.66666666666666663</v>
      </c>
      <c r="AN38" s="77">
        <v>3</v>
      </c>
      <c r="AO38" s="75">
        <f t="shared" si="54"/>
        <v>5</v>
      </c>
      <c r="AP38" s="73">
        <f t="shared" si="66"/>
        <v>0.6</v>
      </c>
      <c r="AQ38" s="77">
        <v>2</v>
      </c>
      <c r="AR38" s="75">
        <f t="shared" si="55"/>
        <v>2</v>
      </c>
      <c r="AS38" s="78">
        <f t="shared" si="67"/>
        <v>1</v>
      </c>
      <c r="AT38" s="77">
        <f t="shared" si="68"/>
        <v>5</v>
      </c>
      <c r="AU38" s="75">
        <f t="shared" si="68"/>
        <v>7</v>
      </c>
      <c r="AV38" s="78">
        <f t="shared" si="69"/>
        <v>0.7142857142857143</v>
      </c>
      <c r="AW38" s="77">
        <v>2</v>
      </c>
      <c r="AX38" s="75">
        <f t="shared" si="56"/>
        <v>4</v>
      </c>
      <c r="AY38" s="73">
        <f t="shared" si="82"/>
        <v>0.5</v>
      </c>
      <c r="AZ38" s="77">
        <v>3</v>
      </c>
      <c r="BA38" s="75">
        <f t="shared" si="57"/>
        <v>4</v>
      </c>
      <c r="BB38" s="78">
        <f t="shared" si="71"/>
        <v>0.75</v>
      </c>
      <c r="BC38" s="77">
        <f t="shared" si="72"/>
        <v>5</v>
      </c>
      <c r="BD38" s="75">
        <f t="shared" si="72"/>
        <v>8</v>
      </c>
      <c r="BE38" s="78">
        <f t="shared" si="73"/>
        <v>0.625</v>
      </c>
      <c r="BF38" s="82">
        <v>4</v>
      </c>
      <c r="BG38" s="75">
        <f t="shared" si="58"/>
        <v>6</v>
      </c>
      <c r="BH38" s="73">
        <f t="shared" si="74"/>
        <v>0.66666666666666663</v>
      </c>
      <c r="BI38" s="77">
        <v>0</v>
      </c>
      <c r="BJ38" s="75">
        <f t="shared" si="59"/>
        <v>1</v>
      </c>
      <c r="BK38" s="78">
        <f t="shared" si="75"/>
        <v>0</v>
      </c>
      <c r="BL38" s="77">
        <f t="shared" si="76"/>
        <v>4</v>
      </c>
      <c r="BM38" s="75">
        <f t="shared" si="76"/>
        <v>7</v>
      </c>
      <c r="BN38" s="78">
        <f t="shared" si="77"/>
        <v>0.5714285714285714</v>
      </c>
      <c r="BO38" s="83">
        <v>1</v>
      </c>
      <c r="BP38" s="84">
        <f t="shared" si="60"/>
        <v>1</v>
      </c>
      <c r="BQ38" s="85">
        <f t="shared" si="78"/>
        <v>1</v>
      </c>
      <c r="BR38" s="86">
        <v>3</v>
      </c>
      <c r="BS38" s="84">
        <f t="shared" si="61"/>
        <v>4</v>
      </c>
      <c r="BT38" s="85">
        <f t="shared" si="79"/>
        <v>0.75</v>
      </c>
      <c r="BU38" s="86">
        <f t="shared" si="80"/>
        <v>4</v>
      </c>
      <c r="BV38" s="84">
        <f t="shared" si="80"/>
        <v>5</v>
      </c>
      <c r="BW38" s="85">
        <f t="shared" si="81"/>
        <v>0.8</v>
      </c>
      <c r="BX38" s="1"/>
    </row>
    <row r="39" spans="1:76" x14ac:dyDescent="0.2">
      <c r="A39" s="9"/>
      <c r="B39" s="88"/>
      <c r="C39" s="88" t="s">
        <v>27</v>
      </c>
      <c r="D39" s="149">
        <v>11</v>
      </c>
      <c r="E39" s="150">
        <v>18</v>
      </c>
      <c r="F39" s="73">
        <v>0.61111111111111116</v>
      </c>
      <c r="G39" s="74">
        <v>21</v>
      </c>
      <c r="H39" s="75">
        <v>36</v>
      </c>
      <c r="I39" s="73">
        <v>0.58333333333333337</v>
      </c>
      <c r="J39" s="75">
        <v>32</v>
      </c>
      <c r="K39" s="75">
        <v>54</v>
      </c>
      <c r="L39" s="73">
        <v>0.59259259259259256</v>
      </c>
      <c r="M39" s="74">
        <v>18</v>
      </c>
      <c r="N39" s="75">
        <v>24</v>
      </c>
      <c r="O39" s="73">
        <v>0.75</v>
      </c>
      <c r="P39" s="74">
        <v>17</v>
      </c>
      <c r="Q39" s="75">
        <v>31</v>
      </c>
      <c r="R39" s="78">
        <v>0.54838709677419351</v>
      </c>
      <c r="S39" s="75">
        <v>35</v>
      </c>
      <c r="T39" s="75">
        <v>55</v>
      </c>
      <c r="U39" s="73">
        <v>0.63636363636363635</v>
      </c>
      <c r="V39" s="144">
        <v>3</v>
      </c>
      <c r="W39" s="145">
        <v>5</v>
      </c>
      <c r="X39" s="73">
        <v>0.6</v>
      </c>
      <c r="Y39" s="77">
        <v>6</v>
      </c>
      <c r="Z39" s="75">
        <v>13</v>
      </c>
      <c r="AA39" s="78">
        <v>0.46153846153846156</v>
      </c>
      <c r="AB39" s="77">
        <v>9</v>
      </c>
      <c r="AC39" s="75">
        <v>18</v>
      </c>
      <c r="AD39" s="78">
        <v>0.5</v>
      </c>
      <c r="AE39" s="77">
        <v>0</v>
      </c>
      <c r="AF39" s="75">
        <f t="shared" si="52"/>
        <v>4</v>
      </c>
      <c r="AG39" s="73">
        <f t="shared" si="62"/>
        <v>0</v>
      </c>
      <c r="AH39" s="77">
        <v>5</v>
      </c>
      <c r="AI39" s="75">
        <f t="shared" si="53"/>
        <v>6</v>
      </c>
      <c r="AJ39" s="78">
        <f t="shared" si="63"/>
        <v>0.83333333333333337</v>
      </c>
      <c r="AK39" s="77">
        <f t="shared" si="64"/>
        <v>5</v>
      </c>
      <c r="AL39" s="75">
        <f t="shared" si="64"/>
        <v>10</v>
      </c>
      <c r="AM39" s="78">
        <f t="shared" si="65"/>
        <v>0.5</v>
      </c>
      <c r="AN39" s="77">
        <v>3</v>
      </c>
      <c r="AO39" s="75">
        <f t="shared" si="54"/>
        <v>8</v>
      </c>
      <c r="AP39" s="73">
        <f t="shared" si="66"/>
        <v>0.375</v>
      </c>
      <c r="AQ39" s="77">
        <v>13</v>
      </c>
      <c r="AR39" s="75">
        <f t="shared" si="55"/>
        <v>20</v>
      </c>
      <c r="AS39" s="78">
        <f t="shared" si="67"/>
        <v>0.65</v>
      </c>
      <c r="AT39" s="77">
        <f t="shared" si="68"/>
        <v>16</v>
      </c>
      <c r="AU39" s="75">
        <f t="shared" si="68"/>
        <v>28</v>
      </c>
      <c r="AV39" s="78">
        <f t="shared" si="69"/>
        <v>0.5714285714285714</v>
      </c>
      <c r="AW39" s="77">
        <v>2</v>
      </c>
      <c r="AX39" s="75">
        <f t="shared" si="56"/>
        <v>4</v>
      </c>
      <c r="AY39" s="73">
        <f t="shared" si="82"/>
        <v>0.5</v>
      </c>
      <c r="AZ39" s="77">
        <v>4</v>
      </c>
      <c r="BA39" s="75">
        <f t="shared" si="57"/>
        <v>10</v>
      </c>
      <c r="BB39" s="78">
        <f t="shared" si="71"/>
        <v>0.4</v>
      </c>
      <c r="BC39" s="77">
        <f t="shared" si="72"/>
        <v>6</v>
      </c>
      <c r="BD39" s="75">
        <f t="shared" si="72"/>
        <v>14</v>
      </c>
      <c r="BE39" s="78">
        <f t="shared" si="73"/>
        <v>0.42857142857142855</v>
      </c>
      <c r="BF39" s="82">
        <v>6</v>
      </c>
      <c r="BG39" s="75">
        <f t="shared" si="58"/>
        <v>11</v>
      </c>
      <c r="BH39" s="73">
        <f t="shared" si="74"/>
        <v>0.54545454545454541</v>
      </c>
      <c r="BI39" s="77">
        <v>4</v>
      </c>
      <c r="BJ39" s="75">
        <f t="shared" si="59"/>
        <v>9</v>
      </c>
      <c r="BK39" s="78">
        <f t="shared" si="75"/>
        <v>0.44444444444444442</v>
      </c>
      <c r="BL39" s="77">
        <f t="shared" si="76"/>
        <v>10</v>
      </c>
      <c r="BM39" s="75">
        <f t="shared" si="76"/>
        <v>20</v>
      </c>
      <c r="BN39" s="78">
        <f t="shared" si="77"/>
        <v>0.5</v>
      </c>
      <c r="BO39" s="83">
        <v>3</v>
      </c>
      <c r="BP39" s="84">
        <f t="shared" si="60"/>
        <v>6</v>
      </c>
      <c r="BQ39" s="85">
        <f t="shared" si="78"/>
        <v>0.5</v>
      </c>
      <c r="BR39" s="86">
        <v>6</v>
      </c>
      <c r="BS39" s="84">
        <f t="shared" si="61"/>
        <v>9</v>
      </c>
      <c r="BT39" s="85">
        <f t="shared" si="79"/>
        <v>0.66666666666666663</v>
      </c>
      <c r="BU39" s="86">
        <f t="shared" si="80"/>
        <v>9</v>
      </c>
      <c r="BV39" s="84">
        <f t="shared" si="80"/>
        <v>15</v>
      </c>
      <c r="BW39" s="85">
        <f t="shared" si="81"/>
        <v>0.6</v>
      </c>
      <c r="BX39" s="1"/>
    </row>
    <row r="40" spans="1:76" x14ac:dyDescent="0.2">
      <c r="A40" s="9"/>
      <c r="B40" s="95"/>
      <c r="C40" s="164" t="s">
        <v>28</v>
      </c>
      <c r="D40" s="151">
        <v>14</v>
      </c>
      <c r="E40" s="152">
        <v>24</v>
      </c>
      <c r="F40" s="99">
        <v>0.58333333333333337</v>
      </c>
      <c r="G40" s="100">
        <v>24</v>
      </c>
      <c r="H40" s="101">
        <v>35</v>
      </c>
      <c r="I40" s="99">
        <v>0.68571428571428572</v>
      </c>
      <c r="J40" s="101">
        <v>38</v>
      </c>
      <c r="K40" s="101">
        <v>59</v>
      </c>
      <c r="L40" s="99">
        <v>0.64406779661016944</v>
      </c>
      <c r="M40" s="100">
        <v>21</v>
      </c>
      <c r="N40" s="101">
        <v>35</v>
      </c>
      <c r="O40" s="99">
        <v>0.6</v>
      </c>
      <c r="P40" s="100">
        <v>26</v>
      </c>
      <c r="Q40" s="101">
        <v>35</v>
      </c>
      <c r="R40" s="104">
        <v>0.74285714285714288</v>
      </c>
      <c r="S40" s="101">
        <v>47</v>
      </c>
      <c r="T40" s="101">
        <v>70</v>
      </c>
      <c r="U40" s="99">
        <v>0.67142857142857137</v>
      </c>
      <c r="V40" s="153">
        <v>8</v>
      </c>
      <c r="W40" s="154">
        <v>12</v>
      </c>
      <c r="X40" s="99">
        <v>0.66666666666666663</v>
      </c>
      <c r="Y40" s="103">
        <v>9</v>
      </c>
      <c r="Z40" s="101">
        <v>13</v>
      </c>
      <c r="AA40" s="104">
        <v>0.69230769230769229</v>
      </c>
      <c r="AB40" s="103">
        <v>17</v>
      </c>
      <c r="AC40" s="101">
        <v>25</v>
      </c>
      <c r="AD40" s="104">
        <v>0.68</v>
      </c>
      <c r="AE40" s="103">
        <v>12</v>
      </c>
      <c r="AF40" s="101">
        <f t="shared" si="52"/>
        <v>21</v>
      </c>
      <c r="AG40" s="99">
        <f t="shared" si="62"/>
        <v>0.5714285714285714</v>
      </c>
      <c r="AH40" s="103">
        <v>16</v>
      </c>
      <c r="AI40" s="101">
        <f t="shared" si="53"/>
        <v>19</v>
      </c>
      <c r="AJ40" s="104">
        <f t="shared" si="63"/>
        <v>0.84210526315789469</v>
      </c>
      <c r="AK40" s="103">
        <f t="shared" si="64"/>
        <v>28</v>
      </c>
      <c r="AL40" s="101">
        <f t="shared" si="64"/>
        <v>40</v>
      </c>
      <c r="AM40" s="104">
        <f t="shared" si="65"/>
        <v>0.7</v>
      </c>
      <c r="AN40" s="103">
        <v>10</v>
      </c>
      <c r="AO40" s="101">
        <f t="shared" si="54"/>
        <v>17</v>
      </c>
      <c r="AP40" s="99">
        <f t="shared" si="66"/>
        <v>0.58823529411764708</v>
      </c>
      <c r="AQ40" s="103">
        <v>17</v>
      </c>
      <c r="AR40" s="101">
        <f t="shared" si="55"/>
        <v>20</v>
      </c>
      <c r="AS40" s="104">
        <f t="shared" si="67"/>
        <v>0.85</v>
      </c>
      <c r="AT40" s="103">
        <f t="shared" si="68"/>
        <v>27</v>
      </c>
      <c r="AU40" s="101">
        <f t="shared" si="68"/>
        <v>37</v>
      </c>
      <c r="AV40" s="104">
        <f t="shared" si="69"/>
        <v>0.72972972972972971</v>
      </c>
      <c r="AW40" s="103">
        <v>14</v>
      </c>
      <c r="AX40" s="101">
        <f t="shared" si="56"/>
        <v>20</v>
      </c>
      <c r="AY40" s="99">
        <f t="shared" si="82"/>
        <v>0.7</v>
      </c>
      <c r="AZ40" s="103">
        <v>16</v>
      </c>
      <c r="BA40" s="101">
        <f t="shared" si="57"/>
        <v>20</v>
      </c>
      <c r="BB40" s="104">
        <f t="shared" si="71"/>
        <v>0.8</v>
      </c>
      <c r="BC40" s="103">
        <f t="shared" si="72"/>
        <v>30</v>
      </c>
      <c r="BD40" s="101">
        <f t="shared" si="72"/>
        <v>40</v>
      </c>
      <c r="BE40" s="104">
        <f t="shared" si="73"/>
        <v>0.75</v>
      </c>
      <c r="BF40" s="108">
        <v>12</v>
      </c>
      <c r="BG40" s="101">
        <f t="shared" si="58"/>
        <v>15</v>
      </c>
      <c r="BH40" s="99">
        <f t="shared" si="74"/>
        <v>0.8</v>
      </c>
      <c r="BI40" s="103">
        <v>15</v>
      </c>
      <c r="BJ40" s="101">
        <f t="shared" si="59"/>
        <v>19</v>
      </c>
      <c r="BK40" s="104">
        <f t="shared" si="75"/>
        <v>0.78947368421052633</v>
      </c>
      <c r="BL40" s="103">
        <f t="shared" si="76"/>
        <v>27</v>
      </c>
      <c r="BM40" s="101">
        <f t="shared" si="76"/>
        <v>34</v>
      </c>
      <c r="BN40" s="104">
        <f t="shared" si="77"/>
        <v>0.79411764705882348</v>
      </c>
      <c r="BO40" s="109">
        <v>14</v>
      </c>
      <c r="BP40" s="110">
        <f t="shared" si="60"/>
        <v>25</v>
      </c>
      <c r="BQ40" s="111">
        <f t="shared" si="78"/>
        <v>0.56000000000000005</v>
      </c>
      <c r="BR40" s="112">
        <v>8</v>
      </c>
      <c r="BS40" s="110">
        <f t="shared" si="61"/>
        <v>12</v>
      </c>
      <c r="BT40" s="111">
        <f t="shared" si="79"/>
        <v>0.66666666666666663</v>
      </c>
      <c r="BU40" s="112">
        <f t="shared" si="80"/>
        <v>22</v>
      </c>
      <c r="BV40" s="110">
        <f t="shared" si="80"/>
        <v>37</v>
      </c>
      <c r="BW40" s="111">
        <f t="shared" si="81"/>
        <v>0.59459459459459463</v>
      </c>
      <c r="BX40" s="1"/>
    </row>
    <row r="41" spans="1:76" x14ac:dyDescent="0.2">
      <c r="A41" s="9"/>
      <c r="B41" s="165"/>
      <c r="C41" s="166" t="s">
        <v>12</v>
      </c>
      <c r="D41" s="167">
        <f>SUM(D32:D40)</f>
        <v>314</v>
      </c>
      <c r="E41" s="168">
        <f>SUM(E32:E40)</f>
        <v>497</v>
      </c>
      <c r="F41" s="161">
        <v>0.63179074446680084</v>
      </c>
      <c r="G41" s="169">
        <v>527</v>
      </c>
      <c r="H41" s="126">
        <v>731</v>
      </c>
      <c r="I41" s="161">
        <v>0.72093023255813948</v>
      </c>
      <c r="J41" s="126">
        <v>841</v>
      </c>
      <c r="K41" s="126">
        <v>1228</v>
      </c>
      <c r="L41" s="161">
        <v>0.68485342019543971</v>
      </c>
      <c r="M41" s="169">
        <v>326</v>
      </c>
      <c r="N41" s="126">
        <v>507</v>
      </c>
      <c r="O41" s="161">
        <v>0.64299802761341218</v>
      </c>
      <c r="P41" s="169">
        <v>545</v>
      </c>
      <c r="Q41" s="126">
        <v>732</v>
      </c>
      <c r="R41" s="124">
        <v>0.74453551912568305</v>
      </c>
      <c r="S41" s="126">
        <v>871</v>
      </c>
      <c r="T41" s="126">
        <v>1239</v>
      </c>
      <c r="U41" s="161">
        <v>0.70298627925746571</v>
      </c>
      <c r="V41" s="170">
        <v>266</v>
      </c>
      <c r="W41" s="171">
        <v>418</v>
      </c>
      <c r="X41" s="161">
        <v>0.63636363636363635</v>
      </c>
      <c r="Y41" s="125">
        <v>516</v>
      </c>
      <c r="Z41" s="126">
        <v>722</v>
      </c>
      <c r="AA41" s="124">
        <v>0.71468144044321325</v>
      </c>
      <c r="AB41" s="125">
        <v>782</v>
      </c>
      <c r="AC41" s="126">
        <v>1140</v>
      </c>
      <c r="AD41" s="124">
        <v>0.68596491228070178</v>
      </c>
      <c r="AE41" s="125">
        <f>SUM(AE32:AE40)</f>
        <v>320</v>
      </c>
      <c r="AF41" s="126">
        <f>SUM(AF32:AF40)</f>
        <v>487</v>
      </c>
      <c r="AG41" s="161">
        <f t="shared" si="62"/>
        <v>0.65708418891170428</v>
      </c>
      <c r="AH41" s="125">
        <f>SUM(AH32:AH40)</f>
        <v>536</v>
      </c>
      <c r="AI41" s="126">
        <f>SUM(AI32:AI40)</f>
        <v>698</v>
      </c>
      <c r="AJ41" s="124">
        <f t="shared" si="63"/>
        <v>0.76790830945558741</v>
      </c>
      <c r="AK41" s="125">
        <f>SUM(AK32:AK40)</f>
        <v>856</v>
      </c>
      <c r="AL41" s="126">
        <f>SUM(AL32:AL40)</f>
        <v>1185</v>
      </c>
      <c r="AM41" s="124">
        <f t="shared" si="65"/>
        <v>0.72236286919831227</v>
      </c>
      <c r="AN41" s="125">
        <f>SUM(AN32:AN40)</f>
        <v>345</v>
      </c>
      <c r="AO41" s="126">
        <f>SUM(AO32:AO40)</f>
        <v>540</v>
      </c>
      <c r="AP41" s="161">
        <f t="shared" si="66"/>
        <v>0.63888888888888884</v>
      </c>
      <c r="AQ41" s="125">
        <f>SUM(AQ32:AQ40)</f>
        <v>565</v>
      </c>
      <c r="AR41" s="126">
        <f>SUM(AR32:AR40)</f>
        <v>787</v>
      </c>
      <c r="AS41" s="124">
        <f t="shared" si="67"/>
        <v>0.71791613722998726</v>
      </c>
      <c r="AT41" s="125">
        <f>SUM(AT32:AT40)</f>
        <v>910</v>
      </c>
      <c r="AU41" s="126">
        <f>SUM(AU32:AU40)</f>
        <v>1327</v>
      </c>
      <c r="AV41" s="124">
        <f t="shared" si="69"/>
        <v>0.68575734740015071</v>
      </c>
      <c r="AW41" s="125">
        <f>SUM(AW32:AW40)</f>
        <v>354</v>
      </c>
      <c r="AX41" s="126">
        <f>SUM(AX32:AX40)</f>
        <v>555</v>
      </c>
      <c r="AY41" s="161">
        <f t="shared" si="82"/>
        <v>0.63783783783783787</v>
      </c>
      <c r="AZ41" s="125">
        <f>SUM(AZ32:AZ40)</f>
        <v>539</v>
      </c>
      <c r="BA41" s="126">
        <f>SUM(BA32:BA40)</f>
        <v>769</v>
      </c>
      <c r="BB41" s="124">
        <f t="shared" si="71"/>
        <v>0.70091027308192455</v>
      </c>
      <c r="BC41" s="125">
        <f>SUM(BC32:BC40)</f>
        <v>893</v>
      </c>
      <c r="BD41" s="126">
        <f>SUM(BD32:BD40)</f>
        <v>1324</v>
      </c>
      <c r="BE41" s="124">
        <f t="shared" si="73"/>
        <v>0.67447129909365555</v>
      </c>
      <c r="BF41" s="127">
        <f>SUM(BF32:BF40)</f>
        <v>337</v>
      </c>
      <c r="BG41" s="126">
        <f>SUM(BG32:BG40)</f>
        <v>543</v>
      </c>
      <c r="BH41" s="161">
        <f t="shared" si="74"/>
        <v>0.62062615101289131</v>
      </c>
      <c r="BI41" s="125">
        <f>SUM(BI32:BI40)</f>
        <v>538</v>
      </c>
      <c r="BJ41" s="126">
        <f>SUM(BJ32:BJ40)</f>
        <v>741</v>
      </c>
      <c r="BK41" s="124">
        <f t="shared" si="75"/>
        <v>0.72604588394062075</v>
      </c>
      <c r="BL41" s="125">
        <f>SUM(BL32:BL40)</f>
        <v>875</v>
      </c>
      <c r="BM41" s="126">
        <f>SUM(BM32:BM40)</f>
        <v>1284</v>
      </c>
      <c r="BN41" s="124">
        <f t="shared" si="77"/>
        <v>0.68146417445482865</v>
      </c>
      <c r="BO41" s="109">
        <f>SUM(BO32:BO40)</f>
        <v>375</v>
      </c>
      <c r="BP41" s="110">
        <f>SUM(BP32:BP40)</f>
        <v>655</v>
      </c>
      <c r="BQ41" s="111">
        <f t="shared" si="78"/>
        <v>0.5725190839694656</v>
      </c>
      <c r="BR41" s="112">
        <f>SUM(BR32:BR40)</f>
        <v>523</v>
      </c>
      <c r="BS41" s="110">
        <f>SUM(BS32:BS40)</f>
        <v>811</v>
      </c>
      <c r="BT41" s="111">
        <f t="shared" si="79"/>
        <v>0.64488286066584466</v>
      </c>
      <c r="BU41" s="112">
        <f>SUM(BU32:BU40)</f>
        <v>898</v>
      </c>
      <c r="BV41" s="110">
        <f>SUM(BV32:BV40)</f>
        <v>1466</v>
      </c>
      <c r="BW41" s="111">
        <f t="shared" si="81"/>
        <v>0.61255115961800821</v>
      </c>
      <c r="BX41" s="1"/>
    </row>
    <row r="42" spans="1:76" x14ac:dyDescent="0.2">
      <c r="A42" s="1"/>
      <c r="B42" s="172" t="s">
        <v>31</v>
      </c>
      <c r="C42" s="1"/>
      <c r="D42" s="1"/>
      <c r="E42" s="1"/>
      <c r="F42" s="173"/>
      <c r="G42" s="1"/>
      <c r="H42" s="1"/>
      <c r="I42" s="173"/>
      <c r="J42" s="1"/>
      <c r="K42" s="1"/>
      <c r="L42" s="173"/>
      <c r="M42" s="1"/>
      <c r="N42" s="1"/>
      <c r="O42" s="173"/>
      <c r="P42" s="1"/>
      <c r="Q42" s="1"/>
      <c r="R42" s="173"/>
      <c r="S42" s="1"/>
      <c r="T42" s="1"/>
      <c r="U42" s="173"/>
      <c r="V42" s="1"/>
      <c r="W42" s="1"/>
      <c r="X42" s="173"/>
      <c r="Y42" s="1"/>
      <c r="Z42" s="1"/>
      <c r="AA42" s="173"/>
      <c r="AB42" s="1"/>
      <c r="AC42" s="1"/>
      <c r="AD42" s="173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Q42" s="1"/>
      <c r="BR42" s="1"/>
      <c r="BS42" s="1"/>
      <c r="BT42" s="1"/>
      <c r="BU42" s="1"/>
      <c r="BV42" s="1"/>
      <c r="BW42" s="1"/>
      <c r="BX42" s="1"/>
    </row>
    <row r="43" spans="1:76" x14ac:dyDescent="0.2">
      <c r="A43" s="1"/>
      <c r="B43" s="174" t="s">
        <v>32</v>
      </c>
      <c r="C43" s="1"/>
      <c r="D43" s="1"/>
      <c r="E43" s="1"/>
      <c r="F43" s="173"/>
      <c r="G43" s="1"/>
      <c r="H43" s="1"/>
      <c r="I43" s="173"/>
      <c r="J43" s="1"/>
      <c r="K43" s="1"/>
      <c r="L43" s="173"/>
      <c r="M43" s="1"/>
      <c r="N43" s="1"/>
      <c r="O43" s="173"/>
      <c r="P43" s="1"/>
      <c r="Q43" s="1"/>
      <c r="R43" s="173"/>
      <c r="S43" s="1"/>
      <c r="T43" s="1"/>
      <c r="U43" s="173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Q43" s="1"/>
      <c r="BR43" s="1"/>
      <c r="BS43" s="1"/>
      <c r="BT43" s="1"/>
      <c r="BU43" s="1"/>
      <c r="BV43" s="1"/>
      <c r="BW43" s="1"/>
      <c r="BX43" s="1"/>
    </row>
    <row r="44" spans="1:76" x14ac:dyDescent="0.2">
      <c r="BQ44" s="1"/>
      <c r="BR44" s="1"/>
      <c r="BS44" s="1"/>
      <c r="BT44" s="1"/>
      <c r="BU44" s="1"/>
      <c r="BV44" s="1"/>
      <c r="BW44" s="1"/>
      <c r="BX44" s="1"/>
    </row>
  </sheetData>
  <mergeCells count="54">
    <mergeCell ref="B35:C35"/>
    <mergeCell ref="B38:C38"/>
    <mergeCell ref="B23:C23"/>
    <mergeCell ref="B26:C26"/>
    <mergeCell ref="B30:BW30"/>
    <mergeCell ref="B32:C32"/>
    <mergeCell ref="B33:C33"/>
    <mergeCell ref="B34:C34"/>
    <mergeCell ref="B11:C11"/>
    <mergeCell ref="B14:C14"/>
    <mergeCell ref="B18:BW18"/>
    <mergeCell ref="B20:C20"/>
    <mergeCell ref="B21:C21"/>
    <mergeCell ref="B22:C22"/>
    <mergeCell ref="BZ7:CA7"/>
    <mergeCell ref="CC7:CD7"/>
    <mergeCell ref="CG7:CH7"/>
    <mergeCell ref="B8:C8"/>
    <mergeCell ref="B9:C9"/>
    <mergeCell ref="B10:C10"/>
    <mergeCell ref="BF5:BH5"/>
    <mergeCell ref="BI5:BK5"/>
    <mergeCell ref="BL5:BN5"/>
    <mergeCell ref="BO5:BQ5"/>
    <mergeCell ref="BR5:BT5"/>
    <mergeCell ref="BU5:BW5"/>
    <mergeCell ref="AN5:AP5"/>
    <mergeCell ref="AQ5:AS5"/>
    <mergeCell ref="AT5:AV5"/>
    <mergeCell ref="AW5:AY5"/>
    <mergeCell ref="AZ5:BB5"/>
    <mergeCell ref="BC5:BE5"/>
    <mergeCell ref="V5:X5"/>
    <mergeCell ref="Y5:AA5"/>
    <mergeCell ref="AB5:AD5"/>
    <mergeCell ref="AE5:AG5"/>
    <mergeCell ref="AH5:AJ5"/>
    <mergeCell ref="AK5:AM5"/>
    <mergeCell ref="D5:F5"/>
    <mergeCell ref="G5:I5"/>
    <mergeCell ref="J5:L5"/>
    <mergeCell ref="M5:O5"/>
    <mergeCell ref="P5:R5"/>
    <mergeCell ref="S5:U5"/>
    <mergeCell ref="B1:BW1"/>
    <mergeCell ref="B2:BW2"/>
    <mergeCell ref="D4:L4"/>
    <mergeCell ref="M4:U4"/>
    <mergeCell ref="V4:AD4"/>
    <mergeCell ref="AE4:AM4"/>
    <mergeCell ref="AN4:AV4"/>
    <mergeCell ref="AW4:BE4"/>
    <mergeCell ref="BF4:BN4"/>
    <mergeCell ref="BO4:BW4"/>
  </mergeCells>
  <pageMargins left="0.7" right="0.7" top="0.75" bottom="0.75" header="0.3" footer="0.3"/>
  <pageSetup orientation="portrait" verticalDpi="0" r:id="rId1"/>
  <ignoredErrors>
    <ignoredError sqref="AY17 BB17 BE17 BH17 BK17 BN17 BQ17 BT17 AY29 BB29 BE29 BH29 BK29 BN29 BQ29 BT29 AY41 BB41 BE41 BH41 BK41 BN41 BQ41 BT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Race and Gender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Stockus</dc:creator>
  <cp:lastModifiedBy>Christopher Stockus</cp:lastModifiedBy>
  <dcterms:created xsi:type="dcterms:W3CDTF">2026-06-29T13:57:25Z</dcterms:created>
  <dcterms:modified xsi:type="dcterms:W3CDTF">2026-06-29T14:01:21Z</dcterms:modified>
</cp:coreProperties>
</file>